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7470" windowHeight="2400"/>
  </bookViews>
  <sheets>
    <sheet name="модернизацыия 2022" sheetId="1" r:id="rId1"/>
    <sheet name="Лист2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41" i="1" l="1"/>
  <c r="J42" i="1"/>
  <c r="J24" i="1"/>
  <c r="J31" i="1"/>
  <c r="J30" i="1"/>
  <c r="J19" i="1"/>
  <c r="J14" i="1"/>
  <c r="J36" i="1"/>
  <c r="J13" i="1"/>
  <c r="J12" i="1"/>
  <c r="J11" i="1"/>
  <c r="J9" i="1"/>
  <c r="J28" i="1"/>
  <c r="J29" i="1"/>
  <c r="J10" i="1"/>
  <c r="J5" i="1"/>
  <c r="J16" i="1"/>
  <c r="J6" i="1"/>
  <c r="J17" i="1"/>
  <c r="I43" i="1"/>
  <c r="J37" i="1"/>
  <c r="J15" i="1"/>
  <c r="J43" i="1" l="1"/>
  <c r="J38" i="1"/>
  <c r="I38" i="1"/>
  <c r="P15" i="2" l="1"/>
  <c r="P9" i="2"/>
  <c r="E44" i="2"/>
  <c r="E39" i="2"/>
  <c r="M32" i="2"/>
  <c r="I32" i="2"/>
  <c r="H32" i="2"/>
  <c r="G32" i="2"/>
  <c r="E32" i="2"/>
  <c r="M34" i="2" s="1"/>
  <c r="D32" i="2"/>
  <c r="P31" i="2"/>
  <c r="P30" i="2"/>
  <c r="P28" i="2"/>
  <c r="P18" i="2"/>
  <c r="O18" i="2"/>
  <c r="O17" i="2"/>
  <c r="P16" i="2"/>
  <c r="P14" i="2"/>
  <c r="O14" i="2"/>
  <c r="P12" i="2"/>
  <c r="O12" i="2"/>
  <c r="N12" i="2" s="1"/>
  <c r="P11" i="2"/>
  <c r="O11" i="2"/>
  <c r="N11" i="2" s="1"/>
  <c r="P10" i="2"/>
  <c r="O10" i="2"/>
  <c r="N10" i="2"/>
  <c r="P6" i="2"/>
  <c r="P5" i="2"/>
  <c r="O32" i="2" l="1"/>
  <c r="P32" i="2"/>
  <c r="N32" i="2"/>
  <c r="D43" i="1"/>
  <c r="D38" i="1"/>
  <c r="I32" i="1" l="1"/>
  <c r="D32" i="1" l="1"/>
  <c r="C32" i="1"/>
</calcChain>
</file>

<file path=xl/sharedStrings.xml><?xml version="1.0" encoding="utf-8"?>
<sst xmlns="http://schemas.openxmlformats.org/spreadsheetml/2006/main" count="314" uniqueCount="162">
  <si>
    <t>количество, единиц</t>
  </si>
  <si>
    <t>сумма, руб</t>
  </si>
  <si>
    <t>Объявлено в ЕИСе</t>
  </si>
  <si>
    <t>конкурсная документация передана на проверку в администрацию</t>
  </si>
  <si>
    <t>Категория оборудования/
Наименование оборудования
(медицинского изделия) по приказу Министерства здравоохранения РФ 
от 28.12.2020 № 1379н</t>
  </si>
  <si>
    <t>Наименование вида медицинского изделия в соответствии с номенклатурной классификацией медицинских изделий по приказу Министерства здравоохранения РФ от 28.12.2020 № 1379н</t>
  </si>
  <si>
    <t>Эндоскоп (для верхних отделов жкт, для нижних отделов жкт, панкреато-дуоденальной зоны и /или для нижних дыхательных путей</t>
  </si>
  <si>
    <t>Светильник операционный потолочный</t>
  </si>
  <si>
    <t>Светильник медицинский передвижной</t>
  </si>
  <si>
    <t>Стол операционный (хирургический)</t>
  </si>
  <si>
    <t>Аппарат рентгеновский стационарный для рентгенографии цифровой или аналоговый</t>
  </si>
  <si>
    <t>Аппарат суточного мониторирования артериального давления</t>
  </si>
  <si>
    <t>Аппарат холтеровского мониторирования сердечного ритма</t>
  </si>
  <si>
    <t>Ультразвуковой сканер с наличием конвексного датчика на 3,5 МГц и влагалищного датчика на 5 МГц</t>
  </si>
  <si>
    <t>Фетальный монитор</t>
  </si>
  <si>
    <t>Автоматический рефрактометр</t>
  </si>
  <si>
    <t>Автоматический пневмотонометр</t>
  </si>
  <si>
    <t>Велоэргометр</t>
  </si>
  <si>
    <t>Аппарат для исследования функции внешнего дыхания</t>
  </si>
  <si>
    <t>Система ультразвуковая для физиотерапии</t>
  </si>
  <si>
    <t>Аппарат для гальванизации</t>
  </si>
  <si>
    <t>Аппарат низкочастотной электротерапии микротоками переносной</t>
  </si>
  <si>
    <t>Аппарат для УВЧ-терапии</t>
  </si>
  <si>
    <t xml:space="preserve">Цистоскоп смотровой </t>
  </si>
  <si>
    <t xml:space="preserve">Видеопроцессор </t>
  </si>
  <si>
    <t xml:space="preserve">Эндоскопическая система (видео- фибро, регидная) включающая: осветитель, инсуффлятор, электроотсасыватель, тележка, течеискатель) </t>
  </si>
  <si>
    <t>Монитор</t>
  </si>
  <si>
    <t xml:space="preserve">Стерилизатор для инструментов </t>
  </si>
  <si>
    <t>Шкаф медицинский</t>
  </si>
  <si>
    <t>Ректоскоп, многоразового использования</t>
  </si>
  <si>
    <t>Видеоколоноскоп гибкий, многоразового использования</t>
  </si>
  <si>
    <t>Светильник операционный</t>
  </si>
  <si>
    <t>Стол операционный универсальный, электромеханический</t>
  </si>
  <si>
    <t>Система флюороскопическая рентгеновская общего назначения стационарная, цифровая</t>
  </si>
  <si>
    <t>Регистратор амбулаторный для мониторинга артериального давления</t>
  </si>
  <si>
    <t>Регистратор амбулаторный для электрокардиографического мониторинга</t>
  </si>
  <si>
    <t>Система ультразвуковой визуализации универсальная, с питанием от сети</t>
  </si>
  <si>
    <t>Монитор кардиологический фетальный</t>
  </si>
  <si>
    <t>Рефрактометр офтальмологический, автоматический</t>
  </si>
  <si>
    <t>Тонометр офтальмологический, с питанием от сети</t>
  </si>
  <si>
    <t>Спирометр диагностический</t>
  </si>
  <si>
    <t>Система физиотерапевтическая для электролечения многофункциональная</t>
  </si>
  <si>
    <t>Система физиотерапевтическая для электростимуляции, с питанием от сети</t>
  </si>
  <si>
    <t>Система микроволновой диатермической терапии</t>
  </si>
  <si>
    <t>Видеоцистоскоп гибкий, многоразового использования</t>
  </si>
  <si>
    <t>Система управления/получения видеоизображений для эндоскопа</t>
  </si>
  <si>
    <t>Система эндоскопической визуализации</t>
  </si>
  <si>
    <t>Видеодисплей для эндоскопии</t>
  </si>
  <si>
    <t>Стерилизатор плазменный</t>
  </si>
  <si>
    <t>Стерилизатор паровой</t>
  </si>
  <si>
    <t>Шкаф для хранения лекарственных препаратов</t>
  </si>
  <si>
    <t>65,75,76</t>
  </si>
  <si>
    <t>94-97</t>
  </si>
  <si>
    <t>Цена контракта</t>
  </si>
  <si>
    <t>экономия</t>
  </si>
  <si>
    <t>N9</t>
  </si>
  <si>
    <t>ИНФОРМАЦИЯ ПО ЦЕЛЕВОЙ СТАТЬЕ 015N953652 "Приобретение оборудования в рамках реализации регионального проекта модернизация первичного звена" СПб ГБУЗ "Городская поликлиника №39"</t>
  </si>
  <si>
    <t>120 кал. дней</t>
  </si>
  <si>
    <t>90 кал. дней</t>
  </si>
  <si>
    <t>не позднее 20.11.2022</t>
  </si>
  <si>
    <t>Дата оплаты</t>
  </si>
  <si>
    <t>Дата поставки</t>
  </si>
  <si>
    <t>Дата заключения контракта, РНК</t>
  </si>
  <si>
    <t>Контракт заключен 27.05.2022, 2782502447822000062</t>
  </si>
  <si>
    <t>28.26.2022</t>
  </si>
  <si>
    <t>Контракт заключен 17.06.2022, 2782502447822000075</t>
  </si>
  <si>
    <t>120 кал.дней (16.10.2022)</t>
  </si>
  <si>
    <t xml:space="preserve">Контракт заключен 14.06.2022,  
2782502447822000073 </t>
  </si>
  <si>
    <t>90 раб. дней (18.10.2022)</t>
  </si>
  <si>
    <t>Контракт заключен 31.05.2022, 2782502447822000064</t>
  </si>
  <si>
    <t>90 раб. дней (04.10.2022)</t>
  </si>
  <si>
    <t>Контракт заключен 10.06.2022,  
2782502447822000071</t>
  </si>
  <si>
    <t>Контракт заключен 25.07.2022,  
2782502447822000101</t>
  </si>
  <si>
    <t>Контракт заключен 25.07.2022,  
2782502447822000098</t>
  </si>
  <si>
    <t>60 кал.дней (23.09.2022)</t>
  </si>
  <si>
    <t>Контракт заключен 14.06.2022,  
2782502447822000079</t>
  </si>
  <si>
    <t>90 кал. дней (12.09.2022)</t>
  </si>
  <si>
    <t>Контракт заключен 22.07.2022, 2782502447822000092</t>
  </si>
  <si>
    <t>Контракт заключен 22.07.2022, 2782502447822000093</t>
  </si>
  <si>
    <t>Контракт заключен 06.06.2022,  
2782502447822000066</t>
  </si>
  <si>
    <t>Контракт заключен 14.06.2022, 2782502447822000072</t>
  </si>
  <si>
    <t>Контракт заключен 14.06.2022, 2782502447822000074</t>
  </si>
  <si>
    <t>60 кал.дней (14.08.2022)</t>
  </si>
  <si>
    <t>Контракт заключен 25.07.2022, 2782502447822000100</t>
  </si>
  <si>
    <t>120 кал.дней (21-24.10.2022)</t>
  </si>
  <si>
    <t>Контракт заключен 30.05.2022,  
2782502447822000061</t>
  </si>
  <si>
    <t>Контракт заключен 22.07.2022, 2782502447822000094</t>
  </si>
  <si>
    <t>Контракт заключен 22.07.2023,  
6302522E00083</t>
  </si>
  <si>
    <t>20 раб.дней (19.08.2022)</t>
  </si>
  <si>
    <t>10 раб. дней (08.08.2022)</t>
  </si>
  <si>
    <t>90 кал. Дней (05.09.2022)</t>
  </si>
  <si>
    <t>120 кал.дней (29.11.2022)</t>
  </si>
  <si>
    <t>сентябрь</t>
  </si>
  <si>
    <t>-</t>
  </si>
  <si>
    <t>Контракт заключен 27.08.2022, 2782502447825200115</t>
  </si>
  <si>
    <t>90 кал.дней (28.11.2022)</t>
  </si>
  <si>
    <t>Поставщик</t>
  </si>
  <si>
    <t xml:space="preserve">ООО «ПЕТРОМЕДА» </t>
  </si>
  <si>
    <t xml:space="preserve">ООО «Тагма медикал», </t>
  </si>
  <si>
    <t>ООО «ПРОФМЕБЕЛЬ»</t>
  </si>
  <si>
    <t>ООО «Альянс Хелз Технолоджи»</t>
  </si>
  <si>
    <t>ООО "Полимед"</t>
  </si>
  <si>
    <t>ООО ФТО</t>
  </si>
  <si>
    <t>ООО «Амбимед»</t>
  </si>
  <si>
    <t>ОООО «Грин»</t>
  </si>
  <si>
    <t>ООО «Грин»</t>
  </si>
  <si>
    <t xml:space="preserve">ООО «Тагма медикал» </t>
  </si>
  <si>
    <t>ООО «ВЕРКУЛУМ»</t>
  </si>
  <si>
    <t>ИП Голышева Ольга Анатольевна</t>
  </si>
  <si>
    <t>ООО «ГРАНД МЕДИКАЛ»</t>
  </si>
  <si>
    <t>ИП Гайсенок Елена Витальевна</t>
  </si>
  <si>
    <t>Ультразвуковой аппарат для исследования сердца и сосудов (передвижной)</t>
  </si>
  <si>
    <t>Электрокоагулятор хирургический</t>
  </si>
  <si>
    <t>Система исследования сосудов ультразвуковая неинвазивная, с питанием от батареи</t>
  </si>
  <si>
    <t>Система электрохирургическая</t>
  </si>
  <si>
    <t>Экономия 2022</t>
  </si>
  <si>
    <t>Экономия 2021</t>
  </si>
  <si>
    <t>Аппарат электрохирургический 
высокочастотный</t>
  </si>
  <si>
    <t>Коагулятор электрохирургический высокочастотный</t>
  </si>
  <si>
    <t xml:space="preserve"> Эндоскоп (для верхних отделов желудочно- кишечного тракта, для нижних отделов желудочно-кишечного тракта, панкреато-дуоденальной зоны и/или для нижних дыхательных путей) </t>
  </si>
  <si>
    <t>Смотровой ректоскоп с набором для биопсии</t>
  </si>
  <si>
    <t>Срок поставки по контракту</t>
  </si>
  <si>
    <t>кол-во, единиц</t>
  </si>
  <si>
    <t>Ректоскоп с волоконным световодом Ре-ВС-3</t>
  </si>
  <si>
    <t>Наименование оборудования по контракту в соответствии с РУ</t>
  </si>
  <si>
    <t>Видеоколоноскоп «ПЕНТАКС» «ЕС» с принадлежностями</t>
  </si>
  <si>
    <t>Светильник хирургический потолочный регулируемый  одноблочный светодиодный «Эмалед 300</t>
  </si>
  <si>
    <t>Светильник хирургический передвижной "Эмалед 200-02 П"</t>
  </si>
  <si>
    <t>Стол операционный "Седжери" по ТУ 9452-010-74487176-2011</t>
  </si>
  <si>
    <t>Система универсальная рентгеновская СУР по ТУ 9442-001-09575877-2015. Исполнение 3 СУР-Т</t>
  </si>
  <si>
    <t>Комплекс для многосуточного мониторирования ЭКГ (по Холтеру) и АД «Кардиотехника-07» по ТУ 9441-007-15192471-2006</t>
  </si>
  <si>
    <t>Система ультразвуковая диагностическая EPIQ Elite с принадлежностями</t>
  </si>
  <si>
    <t>Монитор фетальный «Овертон»  в следующем исполнении 6900 с принадлежностями</t>
  </si>
  <si>
    <t xml:space="preserve">Рефрактометр автоматический Accuref-R800 с принадлежностями  </t>
  </si>
  <si>
    <t>Тонометр компьютезированный офтальмологический бесконтактный СТ с принадлежностями</t>
  </si>
  <si>
    <t>Велоэргометр медицинский «ОРТОРЕНТ ВЕЛО» по ОРТО.941319.020 ТУ</t>
  </si>
  <si>
    <t>Комплекс мониторный кардио-респираторной системы и гидратации тканей компьютеризированный КМ-АР-01-«Диамант»</t>
  </si>
  <si>
    <t>Аппарат ультразвуковой терапии</t>
  </si>
  <si>
    <t>Аппарат для гальванизации  и лекарственного электрофореза</t>
  </si>
  <si>
    <t>Аппарат низкочастотной физиотерапии «Амплипульс-5ДС»</t>
  </si>
  <si>
    <t>Аппарат для местной дарсонвализации ламповый «Искра-1»</t>
  </si>
  <si>
    <t>Аппарат для УВЧ-терапии со ступенчатой регулировкой мощности УВЧ-60</t>
  </si>
  <si>
    <t>Стерилизатор плазменный низкотемпературный LK/MJG с принадлежностями</t>
  </si>
  <si>
    <t>ООО "Тагма Медикалд"</t>
  </si>
  <si>
    <t>Стерилизатор паровой вертикальный автоматический СПВА-75-1-НН по ТУ-9451-001-25691749-95</t>
  </si>
  <si>
    <t xml:space="preserve">Шкаф медицинский
металлический предназначен для
оснащения кабинетов главной
мед. сестры с внутренним сейфом
для хранения лекарственных средств с ящиками
</t>
  </si>
  <si>
    <t>Шкаф медицинский для инструментов</t>
  </si>
  <si>
    <t xml:space="preserve"> дата заключения контракта</t>
  </si>
  <si>
    <t>2782502447822000142 от 08.11.2022</t>
  </si>
  <si>
    <t xml:space="preserve"> ООО Альянс Хелэ Техноложи</t>
  </si>
  <si>
    <t>ООО "Грин"</t>
  </si>
  <si>
    <t>в том числе из Федерального бюджета</t>
  </si>
  <si>
    <t>02782502447822000138 от 07.11.2022</t>
  </si>
  <si>
    <t> 2782502447822000143 от 11.11.2012</t>
  </si>
  <si>
    <t>02782502447822000141 от 07.11.2022</t>
  </si>
  <si>
    <t xml:space="preserve"> Наименование оборудования по контракту в соответствии с РУ</t>
  </si>
  <si>
    <t>ИНФОРМАЦИЯ ПО ЦЕЛЕВОЙ СТАТЬЕ 015N953652 "Приобретение оборудования в рамках реализации регионального проекта модернизация первичного звена" СПб ГБУЗ "Городская поликлиника №39" за 2022 год</t>
  </si>
  <si>
    <t>Ультразвуковой диагностический аппарат HM70A-RUS с принадлежностями, вариант исполнения HM70 EVO-RUS</t>
  </si>
  <si>
    <t>Аппарат электрохирургический высокочастотный</t>
  </si>
  <si>
    <t>Аппарат электрохирургический ЭХВЧ-300-01-"АКСИ" по ТУ 9444-041-27507632-2010 с принадлежностями</t>
  </si>
  <si>
    <t>Ректоскоп с волоконными световодами Pe-BC-3 и Pe-BC-5 по ТУ 9442-047-27482286-2012</t>
  </si>
  <si>
    <t>Главный врач Гензик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</si>
</sst>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6">
    <xf numFmtId="0" fontId="0" fillId="0" borderId="0" xfId="0"/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10" fontId="6" fillId="0" borderId="0" xfId="1" applyNumberFormat="1" applyFont="1"/>
    <xf numFmtId="165" fontId="7" fillId="0" borderId="1" xfId="1" applyNumberFormat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left" vertical="center"/>
    </xf>
    <xf numFmtId="0" fontId="7" fillId="0" borderId="0" xfId="0" applyFont="1"/>
    <xf numFmtId="43" fontId="7" fillId="0" borderId="0" xfId="0" applyNumberFormat="1" applyFont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6" fillId="0" borderId="1" xfId="1" applyFont="1" applyBorder="1"/>
    <xf numFmtId="43" fontId="9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43" fontId="7" fillId="0" borderId="1" xfId="0" applyNumberFormat="1" applyFont="1" applyBorder="1"/>
    <xf numFmtId="10" fontId="7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43" fontId="12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17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17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3" fontId="7" fillId="2" borderId="17" xfId="1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5;&#1076;&#1077;&#1088;%202022/&#1056;&#1072;&#1079;&#1084;&#1077;&#1097;&#1077;&#1085;&#1080;&#1077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 "/>
      <sheetName val="225"/>
      <sheetName val="226"/>
      <sheetName val="227"/>
      <sheetName val="228"/>
      <sheetName val="310"/>
      <sheetName val="341 "/>
      <sheetName val="343"/>
      <sheetName val="344"/>
      <sheetName val="345"/>
      <sheetName val="346"/>
      <sheetName val="пла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X4">
            <v>478075.25</v>
          </cell>
        </row>
        <row r="5">
          <cell r="X5">
            <v>338660.12</v>
          </cell>
        </row>
        <row r="6">
          <cell r="X6">
            <v>237062.08</v>
          </cell>
        </row>
        <row r="7">
          <cell r="X7">
            <v>919220.33</v>
          </cell>
        </row>
        <row r="28">
          <cell r="X28">
            <v>521536.59</v>
          </cell>
        </row>
        <row r="30">
          <cell r="X30">
            <v>61876.43</v>
          </cell>
        </row>
        <row r="31">
          <cell r="T31">
            <v>136946.28</v>
          </cell>
        </row>
        <row r="32">
          <cell r="X32">
            <v>13284498.5</v>
          </cell>
        </row>
        <row r="38">
          <cell r="X38">
            <v>566223.6</v>
          </cell>
        </row>
        <row r="39">
          <cell r="X39">
            <v>3662883.37</v>
          </cell>
        </row>
        <row r="41">
          <cell r="X41">
            <v>1054563.43</v>
          </cell>
        </row>
        <row r="46">
          <cell r="X46">
            <v>337682.84</v>
          </cell>
        </row>
        <row r="47">
          <cell r="X47">
            <v>474124.17</v>
          </cell>
        </row>
        <row r="48">
          <cell r="X48">
            <v>8729142.0199999996</v>
          </cell>
        </row>
        <row r="49">
          <cell r="X49">
            <v>2768486.5</v>
          </cell>
        </row>
        <row r="51">
          <cell r="X51">
            <v>322855.98</v>
          </cell>
        </row>
        <row r="52">
          <cell r="X52">
            <v>301210.48</v>
          </cell>
        </row>
        <row r="53">
          <cell r="X53">
            <v>172269.63</v>
          </cell>
        </row>
        <row r="54">
          <cell r="X54">
            <v>95705.35</v>
          </cell>
        </row>
        <row r="57">
          <cell r="T57">
            <v>139092.48000000001</v>
          </cell>
        </row>
        <row r="58">
          <cell r="X58">
            <v>1920251.56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zoomScaleNormal="100" workbookViewId="0">
      <selection activeCell="E51" sqref="E51"/>
    </sheetView>
  </sheetViews>
  <sheetFormatPr defaultRowHeight="15" x14ac:dyDescent="0.25"/>
  <cols>
    <col min="1" max="1" width="28.140625" customWidth="1"/>
    <col min="2" max="2" width="23.5703125" customWidth="1"/>
    <col min="3" max="3" width="7.7109375" customWidth="1"/>
    <col min="4" max="4" width="14.28515625" customWidth="1"/>
    <col min="5" max="5" width="12.7109375" customWidth="1"/>
    <col min="6" max="6" width="13.140625" customWidth="1"/>
    <col min="7" max="7" width="26.140625" customWidth="1"/>
    <col min="8" max="8" width="18" customWidth="1"/>
    <col min="9" max="10" width="15.7109375" customWidth="1"/>
    <col min="11" max="11" width="11" customWidth="1"/>
    <col min="12" max="12" width="18.5703125" customWidth="1"/>
  </cols>
  <sheetData>
    <row r="2" spans="1:11" ht="33" customHeight="1" x14ac:dyDescent="0.25">
      <c r="A2" s="148" t="s">
        <v>156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51.75" customHeight="1" x14ac:dyDescent="0.25">
      <c r="A3" s="149" t="s">
        <v>4</v>
      </c>
      <c r="B3" s="149" t="s">
        <v>5</v>
      </c>
      <c r="C3" s="151" t="s">
        <v>122</v>
      </c>
      <c r="D3" s="151" t="s">
        <v>1</v>
      </c>
      <c r="E3" s="153" t="s">
        <v>62</v>
      </c>
      <c r="F3" s="154"/>
      <c r="G3" s="118" t="s">
        <v>124</v>
      </c>
      <c r="H3" s="118" t="s">
        <v>96</v>
      </c>
      <c r="I3" s="160" t="s">
        <v>53</v>
      </c>
      <c r="J3" s="124" t="s">
        <v>151</v>
      </c>
      <c r="K3" s="118" t="s">
        <v>61</v>
      </c>
    </row>
    <row r="4" spans="1:11" ht="41.25" customHeight="1" x14ac:dyDescent="0.25">
      <c r="A4" s="150"/>
      <c r="B4" s="150"/>
      <c r="C4" s="152"/>
      <c r="D4" s="152"/>
      <c r="E4" s="155"/>
      <c r="F4" s="156"/>
      <c r="G4" s="119"/>
      <c r="H4" s="119"/>
      <c r="I4" s="161"/>
      <c r="J4" s="125"/>
      <c r="K4" s="119"/>
    </row>
    <row r="5" spans="1:11" ht="53.25" customHeight="1" x14ac:dyDescent="0.25">
      <c r="A5" s="65" t="s">
        <v>6</v>
      </c>
      <c r="B5" s="66" t="s">
        <v>29</v>
      </c>
      <c r="C5" s="34">
        <v>1</v>
      </c>
      <c r="D5" s="5">
        <v>127896.67</v>
      </c>
      <c r="E5" s="137" t="s">
        <v>63</v>
      </c>
      <c r="F5" s="138"/>
      <c r="G5" s="73" t="s">
        <v>123</v>
      </c>
      <c r="H5" s="44" t="s">
        <v>109</v>
      </c>
      <c r="I5" s="5">
        <v>127896.67</v>
      </c>
      <c r="J5" s="101">
        <f>'[1]310'!$X$30</f>
        <v>61876.43</v>
      </c>
      <c r="K5" s="103">
        <v>44720</v>
      </c>
    </row>
    <row r="6" spans="1:11" ht="49.5" customHeight="1" x14ac:dyDescent="0.25">
      <c r="A6" s="67" t="s">
        <v>6</v>
      </c>
      <c r="B6" s="98" t="s">
        <v>30</v>
      </c>
      <c r="C6" s="92">
        <v>1</v>
      </c>
      <c r="D6" s="94">
        <v>3204082.67</v>
      </c>
      <c r="E6" s="127" t="s">
        <v>65</v>
      </c>
      <c r="F6" s="128"/>
      <c r="G6" s="75" t="s">
        <v>125</v>
      </c>
      <c r="H6" s="93" t="s">
        <v>108</v>
      </c>
      <c r="I6" s="94">
        <v>1900000</v>
      </c>
      <c r="J6" s="100">
        <f>'[1]310'!$X$7</f>
        <v>919220.33</v>
      </c>
      <c r="K6" s="103">
        <v>44917</v>
      </c>
    </row>
    <row r="7" spans="1:11" ht="52.5" customHeight="1" x14ac:dyDescent="0.25">
      <c r="A7" s="67" t="s">
        <v>7</v>
      </c>
      <c r="B7" s="68" t="s">
        <v>31</v>
      </c>
      <c r="C7" s="33">
        <v>1</v>
      </c>
      <c r="D7" s="15">
        <v>821333.33</v>
      </c>
      <c r="E7" s="153" t="s">
        <v>67</v>
      </c>
      <c r="F7" s="154"/>
      <c r="G7" s="74" t="s">
        <v>126</v>
      </c>
      <c r="H7" s="118" t="s">
        <v>106</v>
      </c>
      <c r="I7" s="162">
        <v>863333.34</v>
      </c>
      <c r="J7" s="140">
        <v>417680.82</v>
      </c>
      <c r="K7" s="121">
        <v>44840</v>
      </c>
    </row>
    <row r="8" spans="1:11" ht="39.75" customHeight="1" x14ac:dyDescent="0.25">
      <c r="A8" s="67" t="s">
        <v>8</v>
      </c>
      <c r="B8" s="68" t="s">
        <v>31</v>
      </c>
      <c r="C8" s="33">
        <v>2</v>
      </c>
      <c r="D8" s="15">
        <v>413333.34</v>
      </c>
      <c r="E8" s="155"/>
      <c r="F8" s="156"/>
      <c r="G8" s="74" t="s">
        <v>127</v>
      </c>
      <c r="H8" s="119"/>
      <c r="I8" s="162"/>
      <c r="J8" s="141"/>
      <c r="K8" s="123"/>
    </row>
    <row r="9" spans="1:11" ht="38.25" customHeight="1" x14ac:dyDescent="0.25">
      <c r="A9" s="65" t="s">
        <v>9</v>
      </c>
      <c r="B9" s="69" t="s">
        <v>32</v>
      </c>
      <c r="C9" s="34">
        <v>3</v>
      </c>
      <c r="D9" s="5">
        <v>4158000</v>
      </c>
      <c r="E9" s="137" t="s">
        <v>69</v>
      </c>
      <c r="F9" s="138"/>
      <c r="G9" s="73" t="s">
        <v>128</v>
      </c>
      <c r="H9" s="51" t="s">
        <v>100</v>
      </c>
      <c r="I9" s="5">
        <v>2179750</v>
      </c>
      <c r="J9" s="101">
        <f>'[1]310'!$X$41</f>
        <v>1054563.43</v>
      </c>
      <c r="K9" s="103">
        <v>44783</v>
      </c>
    </row>
    <row r="10" spans="1:11" ht="48" x14ac:dyDescent="0.25">
      <c r="A10" s="65" t="s">
        <v>10</v>
      </c>
      <c r="B10" s="68" t="s">
        <v>33</v>
      </c>
      <c r="C10" s="82">
        <v>1</v>
      </c>
      <c r="D10" s="84">
        <v>27458647.670000002</v>
      </c>
      <c r="E10" s="127" t="s">
        <v>71</v>
      </c>
      <c r="F10" s="128"/>
      <c r="G10" s="75" t="s">
        <v>129</v>
      </c>
      <c r="H10" s="83" t="s">
        <v>110</v>
      </c>
      <c r="I10" s="85">
        <v>27458647.670000002</v>
      </c>
      <c r="J10" s="85">
        <f>'[1]310'!$X$32</f>
        <v>13284498.5</v>
      </c>
      <c r="K10" s="104">
        <v>44865</v>
      </c>
    </row>
    <row r="11" spans="1:11" ht="38.25" customHeight="1" x14ac:dyDescent="0.25">
      <c r="A11" s="67" t="s">
        <v>11</v>
      </c>
      <c r="B11" s="68" t="s">
        <v>34</v>
      </c>
      <c r="C11" s="97">
        <v>2</v>
      </c>
      <c r="D11" s="96">
        <v>697980</v>
      </c>
      <c r="E11" s="127" t="s">
        <v>72</v>
      </c>
      <c r="F11" s="128"/>
      <c r="G11" s="75" t="s">
        <v>130</v>
      </c>
      <c r="H11" s="95" t="s">
        <v>107</v>
      </c>
      <c r="I11" s="96">
        <v>697980</v>
      </c>
      <c r="J11" s="100">
        <f>'[1]310'!$X$46</f>
        <v>337682.84</v>
      </c>
      <c r="K11" s="104">
        <v>44918</v>
      </c>
    </row>
    <row r="12" spans="1:11" ht="48.75" customHeight="1" x14ac:dyDescent="0.25">
      <c r="A12" s="67" t="s">
        <v>12</v>
      </c>
      <c r="B12" s="68" t="s">
        <v>35</v>
      </c>
      <c r="C12" s="97">
        <v>4</v>
      </c>
      <c r="D12" s="96">
        <v>980000</v>
      </c>
      <c r="E12" s="127" t="s">
        <v>73</v>
      </c>
      <c r="F12" s="128"/>
      <c r="G12" s="75" t="s">
        <v>130</v>
      </c>
      <c r="H12" s="95" t="s">
        <v>107</v>
      </c>
      <c r="I12" s="96">
        <v>980000</v>
      </c>
      <c r="J12" s="100">
        <f>'[1]310'!$X$47</f>
        <v>474124.17</v>
      </c>
      <c r="K12" s="104">
        <v>44918</v>
      </c>
    </row>
    <row r="13" spans="1:11" ht="45" customHeight="1" x14ac:dyDescent="0.25">
      <c r="A13" s="67" t="s">
        <v>13</v>
      </c>
      <c r="B13" s="68" t="s">
        <v>36</v>
      </c>
      <c r="C13" s="50">
        <v>1</v>
      </c>
      <c r="D13" s="46">
        <v>18042866.670000002</v>
      </c>
      <c r="E13" s="127" t="s">
        <v>94</v>
      </c>
      <c r="F13" s="128"/>
      <c r="G13" s="75" t="s">
        <v>131</v>
      </c>
      <c r="H13" s="51" t="s">
        <v>100</v>
      </c>
      <c r="I13" s="84">
        <v>18042866.670000002</v>
      </c>
      <c r="J13" s="100">
        <f>'[1]310'!$X$48</f>
        <v>8729142.0199999996</v>
      </c>
      <c r="K13" s="104">
        <v>44867</v>
      </c>
    </row>
    <row r="14" spans="1:11" ht="36.75" customHeight="1" x14ac:dyDescent="0.25">
      <c r="A14" s="65" t="s">
        <v>14</v>
      </c>
      <c r="B14" s="69" t="s">
        <v>37</v>
      </c>
      <c r="C14" s="34">
        <v>1</v>
      </c>
      <c r="D14" s="5">
        <v>667333.32999999996</v>
      </c>
      <c r="E14" s="129" t="s">
        <v>75</v>
      </c>
      <c r="F14" s="129"/>
      <c r="G14" s="76" t="s">
        <v>132</v>
      </c>
      <c r="H14" s="42" t="s">
        <v>106</v>
      </c>
      <c r="I14" s="5">
        <v>667333.32999999996</v>
      </c>
      <c r="J14" s="101">
        <f>'[1]310'!$X$51</f>
        <v>322855.98</v>
      </c>
      <c r="K14" s="103">
        <v>44817</v>
      </c>
    </row>
    <row r="15" spans="1:11" ht="38.25" customHeight="1" x14ac:dyDescent="0.25">
      <c r="A15" s="67" t="s">
        <v>15</v>
      </c>
      <c r="B15" s="68" t="s">
        <v>38</v>
      </c>
      <c r="C15" s="33">
        <v>1</v>
      </c>
      <c r="D15" s="15">
        <v>1129333.33</v>
      </c>
      <c r="E15" s="126" t="s">
        <v>77</v>
      </c>
      <c r="F15" s="126"/>
      <c r="G15" s="77" t="s">
        <v>133</v>
      </c>
      <c r="H15" s="43" t="s">
        <v>105</v>
      </c>
      <c r="I15" s="84">
        <v>988166.77</v>
      </c>
      <c r="J15" s="100">
        <f>'[1]310'!$X$4</f>
        <v>478075.25</v>
      </c>
      <c r="K15" s="104">
        <v>44867</v>
      </c>
    </row>
    <row r="16" spans="1:11" ht="51.75" customHeight="1" x14ac:dyDescent="0.25">
      <c r="A16" s="67" t="s">
        <v>16</v>
      </c>
      <c r="B16" s="68" t="s">
        <v>39</v>
      </c>
      <c r="C16" s="33">
        <v>1</v>
      </c>
      <c r="D16" s="15">
        <v>1078000</v>
      </c>
      <c r="E16" s="126" t="s">
        <v>78</v>
      </c>
      <c r="F16" s="126"/>
      <c r="G16" s="77" t="s">
        <v>134</v>
      </c>
      <c r="H16" s="43" t="s">
        <v>104</v>
      </c>
      <c r="I16" s="15">
        <v>1078000</v>
      </c>
      <c r="J16" s="100">
        <f>'[1]310'!$X$28</f>
        <v>521536.59</v>
      </c>
      <c r="K16" s="103">
        <v>44818</v>
      </c>
    </row>
    <row r="17" spans="1:11" ht="36" customHeight="1" x14ac:dyDescent="0.25">
      <c r="A17" s="65" t="s">
        <v>17</v>
      </c>
      <c r="B17" s="69" t="s">
        <v>17</v>
      </c>
      <c r="C17" s="34">
        <v>1</v>
      </c>
      <c r="D17" s="5">
        <v>693000</v>
      </c>
      <c r="E17" s="129" t="s">
        <v>80</v>
      </c>
      <c r="F17" s="129"/>
      <c r="G17" s="76" t="s">
        <v>135</v>
      </c>
      <c r="H17" s="42" t="s">
        <v>106</v>
      </c>
      <c r="I17" s="5">
        <v>490000</v>
      </c>
      <c r="J17" s="101">
        <f>'[1]310'!$X$6</f>
        <v>237062.08</v>
      </c>
      <c r="K17" s="103">
        <v>44817</v>
      </c>
    </row>
    <row r="18" spans="1:11" ht="62.25" customHeight="1" x14ac:dyDescent="0.25">
      <c r="A18" s="65" t="s">
        <v>18</v>
      </c>
      <c r="B18" s="69" t="s">
        <v>40</v>
      </c>
      <c r="C18" s="34">
        <v>2</v>
      </c>
      <c r="D18" s="5">
        <v>320000</v>
      </c>
      <c r="E18" s="129" t="s">
        <v>79</v>
      </c>
      <c r="F18" s="129"/>
      <c r="G18" s="76" t="s">
        <v>136</v>
      </c>
      <c r="H18" s="42" t="s">
        <v>103</v>
      </c>
      <c r="I18" s="5">
        <v>320000</v>
      </c>
      <c r="J18" s="101">
        <v>154816.06</v>
      </c>
      <c r="K18" s="103">
        <v>44722</v>
      </c>
    </row>
    <row r="19" spans="1:11" ht="25.5" customHeight="1" x14ac:dyDescent="0.25">
      <c r="A19" s="67" t="s">
        <v>19</v>
      </c>
      <c r="B19" s="68" t="s">
        <v>19</v>
      </c>
      <c r="C19" s="33">
        <v>2</v>
      </c>
      <c r="D19" s="15">
        <v>199700</v>
      </c>
      <c r="E19" s="129" t="s">
        <v>81</v>
      </c>
      <c r="F19" s="129"/>
      <c r="G19" s="76" t="s">
        <v>137</v>
      </c>
      <c r="H19" s="118" t="s">
        <v>102</v>
      </c>
      <c r="I19" s="139">
        <v>622592.74</v>
      </c>
      <c r="J19" s="142">
        <f>'[1]310'!$X$52</f>
        <v>301210.48</v>
      </c>
      <c r="K19" s="121">
        <v>44763</v>
      </c>
    </row>
    <row r="20" spans="1:11" ht="48" x14ac:dyDescent="0.25">
      <c r="A20" s="67" t="s">
        <v>20</v>
      </c>
      <c r="B20" s="68" t="s">
        <v>41</v>
      </c>
      <c r="C20" s="18">
        <v>2</v>
      </c>
      <c r="D20" s="19">
        <v>40333.339999999997</v>
      </c>
      <c r="E20" s="129"/>
      <c r="F20" s="129"/>
      <c r="G20" s="76" t="s">
        <v>138</v>
      </c>
      <c r="H20" s="120"/>
      <c r="I20" s="139"/>
      <c r="J20" s="143"/>
      <c r="K20" s="122"/>
    </row>
    <row r="21" spans="1:11" ht="48" x14ac:dyDescent="0.25">
      <c r="A21" s="67" t="s">
        <v>21</v>
      </c>
      <c r="B21" s="68" t="s">
        <v>42</v>
      </c>
      <c r="C21" s="18">
        <v>2</v>
      </c>
      <c r="D21" s="19">
        <v>190546.66</v>
      </c>
      <c r="E21" s="129"/>
      <c r="F21" s="129"/>
      <c r="G21" s="76" t="s">
        <v>139</v>
      </c>
      <c r="H21" s="120"/>
      <c r="I21" s="139"/>
      <c r="J21" s="143"/>
      <c r="K21" s="122"/>
    </row>
    <row r="22" spans="1:11" ht="48" x14ac:dyDescent="0.25">
      <c r="A22" s="67" t="s">
        <v>21</v>
      </c>
      <c r="B22" s="68" t="s">
        <v>42</v>
      </c>
      <c r="C22" s="18">
        <v>1</v>
      </c>
      <c r="D22" s="19">
        <v>47026</v>
      </c>
      <c r="E22" s="129"/>
      <c r="F22" s="129"/>
      <c r="G22" s="76" t="s">
        <v>140</v>
      </c>
      <c r="H22" s="120"/>
      <c r="I22" s="139"/>
      <c r="J22" s="143"/>
      <c r="K22" s="122"/>
    </row>
    <row r="23" spans="1:11" ht="36" x14ac:dyDescent="0.25">
      <c r="A23" s="67" t="s">
        <v>22</v>
      </c>
      <c r="B23" s="68" t="s">
        <v>43</v>
      </c>
      <c r="C23" s="18">
        <v>2</v>
      </c>
      <c r="D23" s="19">
        <v>189800</v>
      </c>
      <c r="E23" s="129"/>
      <c r="F23" s="129"/>
      <c r="G23" s="76" t="s">
        <v>141</v>
      </c>
      <c r="H23" s="119"/>
      <c r="I23" s="139"/>
      <c r="J23" s="144"/>
      <c r="K23" s="123"/>
    </row>
    <row r="24" spans="1:11" ht="36" customHeight="1" x14ac:dyDescent="0.25">
      <c r="A24" s="67" t="s">
        <v>23</v>
      </c>
      <c r="B24" s="68" t="s">
        <v>44</v>
      </c>
      <c r="C24" s="90">
        <v>1</v>
      </c>
      <c r="D24" s="91">
        <v>2341666.67</v>
      </c>
      <c r="E24" s="130" t="s">
        <v>83</v>
      </c>
      <c r="F24" s="131"/>
      <c r="G24" s="68" t="s">
        <v>44</v>
      </c>
      <c r="H24" s="157" t="s">
        <v>100</v>
      </c>
      <c r="I24" s="136">
        <v>3969100.6</v>
      </c>
      <c r="J24" s="145">
        <f>'[1]310'!$X$58</f>
        <v>1920251.56</v>
      </c>
      <c r="K24" s="121">
        <v>44916</v>
      </c>
    </row>
    <row r="25" spans="1:11" ht="43.5" customHeight="1" x14ac:dyDescent="0.25">
      <c r="A25" s="67" t="s">
        <v>24</v>
      </c>
      <c r="B25" s="68" t="s">
        <v>45</v>
      </c>
      <c r="C25" s="90">
        <v>1</v>
      </c>
      <c r="D25" s="91">
        <v>2288433.33</v>
      </c>
      <c r="E25" s="132"/>
      <c r="F25" s="133"/>
      <c r="G25" s="68" t="s">
        <v>45</v>
      </c>
      <c r="H25" s="158"/>
      <c r="I25" s="136"/>
      <c r="J25" s="146"/>
      <c r="K25" s="122"/>
    </row>
    <row r="26" spans="1:11" ht="60" x14ac:dyDescent="0.25">
      <c r="A26" s="67" t="s">
        <v>25</v>
      </c>
      <c r="B26" s="68" t="s">
        <v>46</v>
      </c>
      <c r="C26" s="90">
        <v>1</v>
      </c>
      <c r="D26" s="91">
        <v>1396480</v>
      </c>
      <c r="E26" s="132"/>
      <c r="F26" s="133"/>
      <c r="G26" s="68" t="s">
        <v>46</v>
      </c>
      <c r="H26" s="158"/>
      <c r="I26" s="136"/>
      <c r="J26" s="146"/>
      <c r="K26" s="122"/>
    </row>
    <row r="27" spans="1:11" ht="15" customHeight="1" x14ac:dyDescent="0.25">
      <c r="A27" s="67" t="s">
        <v>26</v>
      </c>
      <c r="B27" s="68" t="s">
        <v>47</v>
      </c>
      <c r="C27" s="90">
        <v>1</v>
      </c>
      <c r="D27" s="91">
        <v>153300</v>
      </c>
      <c r="E27" s="134"/>
      <c r="F27" s="135"/>
      <c r="G27" s="68" t="s">
        <v>47</v>
      </c>
      <c r="H27" s="159"/>
      <c r="I27" s="136"/>
      <c r="J27" s="147"/>
      <c r="K27" s="123"/>
    </row>
    <row r="28" spans="1:11" ht="38.25" customHeight="1" x14ac:dyDescent="0.25">
      <c r="A28" s="65" t="s">
        <v>27</v>
      </c>
      <c r="B28" s="69" t="s">
        <v>48</v>
      </c>
      <c r="C28" s="4">
        <v>1</v>
      </c>
      <c r="D28" s="6">
        <v>7571066.6699999999</v>
      </c>
      <c r="E28" s="129" t="s">
        <v>85</v>
      </c>
      <c r="F28" s="129"/>
      <c r="G28" s="76" t="s">
        <v>142</v>
      </c>
      <c r="H28" s="42" t="s">
        <v>143</v>
      </c>
      <c r="I28" s="5">
        <v>7571066.6699999999</v>
      </c>
      <c r="J28" s="101">
        <f>'[1]310'!$X$39</f>
        <v>3662883.37</v>
      </c>
      <c r="K28" s="103">
        <v>44830</v>
      </c>
    </row>
    <row r="29" spans="1:11" ht="49.5" customHeight="1" x14ac:dyDescent="0.25">
      <c r="A29" s="65" t="s">
        <v>27</v>
      </c>
      <c r="B29" s="69" t="s">
        <v>49</v>
      </c>
      <c r="C29" s="4">
        <v>1</v>
      </c>
      <c r="D29" s="6">
        <v>1339318.33</v>
      </c>
      <c r="E29" s="129" t="s">
        <v>79</v>
      </c>
      <c r="F29" s="129"/>
      <c r="G29" s="76" t="s">
        <v>144</v>
      </c>
      <c r="H29" s="64" t="s">
        <v>101</v>
      </c>
      <c r="I29" s="5">
        <v>1170366.67</v>
      </c>
      <c r="J29" s="101">
        <f>'[1]310'!$X$38</f>
        <v>566223.6</v>
      </c>
      <c r="K29" s="103">
        <v>44795</v>
      </c>
    </row>
    <row r="30" spans="1:11" ht="63" customHeight="1" x14ac:dyDescent="0.25">
      <c r="A30" s="70" t="s">
        <v>28</v>
      </c>
      <c r="B30" s="71" t="s">
        <v>50</v>
      </c>
      <c r="C30" s="23">
        <v>9</v>
      </c>
      <c r="D30" s="24">
        <v>356076</v>
      </c>
      <c r="E30" s="126" t="s">
        <v>86</v>
      </c>
      <c r="F30" s="126"/>
      <c r="G30" s="77" t="s">
        <v>145</v>
      </c>
      <c r="H30" s="43" t="s">
        <v>99</v>
      </c>
      <c r="I30" s="15">
        <v>356076</v>
      </c>
      <c r="J30" s="100">
        <f>'[1]310'!$X$53</f>
        <v>172269.63</v>
      </c>
      <c r="K30" s="103">
        <v>44783</v>
      </c>
    </row>
    <row r="31" spans="1:11" ht="27.75" customHeight="1" x14ac:dyDescent="0.25">
      <c r="A31" s="70" t="s">
        <v>28</v>
      </c>
      <c r="B31" s="71" t="s">
        <v>50</v>
      </c>
      <c r="C31" s="23">
        <v>5</v>
      </c>
      <c r="D31" s="24">
        <v>197820</v>
      </c>
      <c r="E31" s="126" t="s">
        <v>87</v>
      </c>
      <c r="F31" s="126"/>
      <c r="G31" s="77" t="s">
        <v>146</v>
      </c>
      <c r="H31" s="43" t="s">
        <v>97</v>
      </c>
      <c r="I31" s="15">
        <v>197820</v>
      </c>
      <c r="J31" s="100">
        <f>'[1]310'!$X$54</f>
        <v>95705.35</v>
      </c>
      <c r="K31" s="103">
        <v>44778</v>
      </c>
    </row>
    <row r="32" spans="1:11" x14ac:dyDescent="0.25">
      <c r="A32" s="9"/>
      <c r="B32" s="7"/>
      <c r="C32" s="4">
        <f t="shared" ref="C32:D32" si="0">SUM(C5:C31)</f>
        <v>51</v>
      </c>
      <c r="D32" s="72">
        <f t="shared" si="0"/>
        <v>76103374.00999999</v>
      </c>
      <c r="E32" s="37"/>
      <c r="F32" s="37"/>
      <c r="G32" s="78"/>
      <c r="H32" s="37"/>
      <c r="I32" s="38">
        <f>SUM(I5:I31)</f>
        <v>69680997.13000001</v>
      </c>
      <c r="J32" s="38">
        <f>SUM(J5:J31)</f>
        <v>33711678.490000002</v>
      </c>
      <c r="K32" s="40"/>
    </row>
    <row r="33" spans="1:11" x14ac:dyDescent="0.25">
      <c r="D33" s="10"/>
      <c r="G33" s="79"/>
      <c r="I33" s="27"/>
      <c r="J33" s="27"/>
    </row>
    <row r="34" spans="1:11" x14ac:dyDescent="0.25">
      <c r="G34" s="79"/>
    </row>
    <row r="35" spans="1:11" ht="78.75" customHeight="1" x14ac:dyDescent="0.25">
      <c r="A35" s="80" t="s">
        <v>115</v>
      </c>
      <c r="B35" s="108" t="s">
        <v>5</v>
      </c>
      <c r="C35" s="114" t="s">
        <v>115</v>
      </c>
      <c r="D35" s="115"/>
      <c r="E35" s="116" t="s">
        <v>147</v>
      </c>
      <c r="F35" s="117"/>
      <c r="G35" s="64" t="s">
        <v>124</v>
      </c>
      <c r="H35" s="64" t="s">
        <v>96</v>
      </c>
      <c r="I35" s="86" t="s">
        <v>53</v>
      </c>
      <c r="J35" s="99" t="s">
        <v>151</v>
      </c>
      <c r="K35" s="102" t="s">
        <v>61</v>
      </c>
    </row>
    <row r="36" spans="1:11" ht="53.25" customHeight="1" x14ac:dyDescent="0.25">
      <c r="A36" s="55" t="s">
        <v>111</v>
      </c>
      <c r="B36" s="55" t="s">
        <v>113</v>
      </c>
      <c r="C36" s="4">
        <v>1</v>
      </c>
      <c r="D36" s="60">
        <v>5722376</v>
      </c>
      <c r="E36" s="112" t="s">
        <v>148</v>
      </c>
      <c r="F36" s="113"/>
      <c r="G36" s="110" t="s">
        <v>157</v>
      </c>
      <c r="H36" s="87" t="s">
        <v>149</v>
      </c>
      <c r="I36" s="91">
        <v>5722376</v>
      </c>
      <c r="J36" s="91">
        <f>'[1]310'!$X$49</f>
        <v>2768486.5</v>
      </c>
      <c r="K36" s="104">
        <v>44911</v>
      </c>
    </row>
    <row r="37" spans="1:11" ht="38.25" x14ac:dyDescent="0.25">
      <c r="A37" s="55" t="s">
        <v>112</v>
      </c>
      <c r="B37" s="55" t="s">
        <v>114</v>
      </c>
      <c r="C37" s="4">
        <v>1</v>
      </c>
      <c r="D37" s="60">
        <v>700000</v>
      </c>
      <c r="E37" s="112" t="s">
        <v>152</v>
      </c>
      <c r="F37" s="113"/>
      <c r="G37" s="111" t="s">
        <v>158</v>
      </c>
      <c r="H37" s="87" t="s">
        <v>150</v>
      </c>
      <c r="I37" s="91">
        <v>700000</v>
      </c>
      <c r="J37" s="91">
        <f>'[1]310'!$X$5</f>
        <v>338660.12</v>
      </c>
      <c r="K37" s="104">
        <v>44918</v>
      </c>
    </row>
    <row r="38" spans="1:11" x14ac:dyDescent="0.25">
      <c r="A38" s="56"/>
      <c r="B38" s="56"/>
      <c r="C38" s="56"/>
      <c r="D38" s="59">
        <f>SUM(D36:D37)</f>
        <v>6422376</v>
      </c>
      <c r="E38" s="56"/>
      <c r="F38" s="56"/>
      <c r="G38" s="56"/>
      <c r="H38" s="88"/>
      <c r="I38" s="107">
        <f>SUM(I36:I37)</f>
        <v>6422376</v>
      </c>
      <c r="J38" s="107">
        <f>SUM(J36:J37)</f>
        <v>3107146.62</v>
      </c>
      <c r="K38" s="56"/>
    </row>
    <row r="39" spans="1:11" x14ac:dyDescent="0.25">
      <c r="H39" s="89"/>
      <c r="I39" s="105"/>
      <c r="J39" s="105"/>
    </row>
    <row r="40" spans="1:11" ht="81.75" customHeight="1" x14ac:dyDescent="0.25">
      <c r="A40" s="81" t="s">
        <v>116</v>
      </c>
      <c r="B40" s="109" t="s">
        <v>5</v>
      </c>
      <c r="C40" s="114" t="s">
        <v>116</v>
      </c>
      <c r="D40" s="115"/>
      <c r="E40" s="116" t="s">
        <v>147</v>
      </c>
      <c r="F40" s="117"/>
      <c r="G40" s="64" t="s">
        <v>155</v>
      </c>
      <c r="H40" s="86" t="s">
        <v>96</v>
      </c>
      <c r="I40" s="106" t="s">
        <v>53</v>
      </c>
      <c r="J40" s="106" t="s">
        <v>151</v>
      </c>
      <c r="K40" s="106" t="s">
        <v>61</v>
      </c>
    </row>
    <row r="41" spans="1:11" ht="63.75" x14ac:dyDescent="0.25">
      <c r="A41" s="55" t="s">
        <v>117</v>
      </c>
      <c r="B41" s="55" t="s">
        <v>118</v>
      </c>
      <c r="C41" s="4">
        <v>1</v>
      </c>
      <c r="D41" s="61">
        <v>287500</v>
      </c>
      <c r="E41" s="112" t="s">
        <v>153</v>
      </c>
      <c r="F41" s="113"/>
      <c r="G41" s="111" t="s">
        <v>159</v>
      </c>
      <c r="H41" s="87" t="s">
        <v>150</v>
      </c>
      <c r="I41" s="91">
        <v>287500</v>
      </c>
      <c r="J41" s="91">
        <f>'[1]310'!$T$57</f>
        <v>139092.48000000001</v>
      </c>
      <c r="K41" s="104">
        <v>44903</v>
      </c>
    </row>
    <row r="42" spans="1:11" ht="103.9" customHeight="1" x14ac:dyDescent="0.25">
      <c r="A42" s="55" t="s">
        <v>119</v>
      </c>
      <c r="B42" s="55" t="s">
        <v>120</v>
      </c>
      <c r="C42" s="4">
        <v>1</v>
      </c>
      <c r="D42" s="61">
        <v>283063.86</v>
      </c>
      <c r="E42" s="112" t="s">
        <v>154</v>
      </c>
      <c r="F42" s="113"/>
      <c r="G42" s="111" t="s">
        <v>160</v>
      </c>
      <c r="H42" s="87" t="s">
        <v>150</v>
      </c>
      <c r="I42" s="91">
        <v>283063.86</v>
      </c>
      <c r="J42" s="91">
        <f>'[1]310'!$T$31</f>
        <v>136946.28</v>
      </c>
      <c r="K42" s="104">
        <v>44917</v>
      </c>
    </row>
    <row r="43" spans="1:11" x14ac:dyDescent="0.25">
      <c r="A43" s="56"/>
      <c r="B43" s="56"/>
      <c r="C43" s="56"/>
      <c r="D43" s="59">
        <f>SUM(D41:D42)</f>
        <v>570563.86</v>
      </c>
      <c r="E43" s="56"/>
      <c r="F43" s="56"/>
      <c r="G43" s="56"/>
      <c r="H43" s="56"/>
      <c r="I43" s="57">
        <f>SUM(I41:I42)</f>
        <v>570563.86</v>
      </c>
      <c r="J43" s="57">
        <f>SUM(J41:J42)</f>
        <v>276038.76</v>
      </c>
      <c r="K43" s="56"/>
    </row>
    <row r="45" spans="1:11" x14ac:dyDescent="0.25">
      <c r="A45" s="185" t="s">
        <v>161</v>
      </c>
    </row>
  </sheetData>
  <mergeCells count="50">
    <mergeCell ref="E7:F8"/>
    <mergeCell ref="K24:K27"/>
    <mergeCell ref="J7:J8"/>
    <mergeCell ref="J19:J23"/>
    <mergeCell ref="J24:J27"/>
    <mergeCell ref="A2:K2"/>
    <mergeCell ref="B3:B4"/>
    <mergeCell ref="C3:C4"/>
    <mergeCell ref="D3:D4"/>
    <mergeCell ref="A3:A4"/>
    <mergeCell ref="E3:F4"/>
    <mergeCell ref="H3:H4"/>
    <mergeCell ref="H24:H27"/>
    <mergeCell ref="I3:I4"/>
    <mergeCell ref="I7:I8"/>
    <mergeCell ref="E5:F5"/>
    <mergeCell ref="E6:F6"/>
    <mergeCell ref="I24:I27"/>
    <mergeCell ref="E9:F9"/>
    <mergeCell ref="I19:I23"/>
    <mergeCell ref="E10:F10"/>
    <mergeCell ref="E11:F11"/>
    <mergeCell ref="E31:F31"/>
    <mergeCell ref="E12:F12"/>
    <mergeCell ref="E15:F15"/>
    <mergeCell ref="E16:F16"/>
    <mergeCell ref="E30:F30"/>
    <mergeCell ref="E13:F13"/>
    <mergeCell ref="E14:F14"/>
    <mergeCell ref="E19:F23"/>
    <mergeCell ref="E24:F27"/>
    <mergeCell ref="E17:F17"/>
    <mergeCell ref="E18:F18"/>
    <mergeCell ref="E29:F29"/>
    <mergeCell ref="E28:F28"/>
    <mergeCell ref="G3:G4"/>
    <mergeCell ref="H19:H23"/>
    <mergeCell ref="H7:H8"/>
    <mergeCell ref="K3:K4"/>
    <mergeCell ref="K19:K23"/>
    <mergeCell ref="J3:J4"/>
    <mergeCell ref="K7:K8"/>
    <mergeCell ref="E41:F41"/>
    <mergeCell ref="E42:F42"/>
    <mergeCell ref="C35:D35"/>
    <mergeCell ref="E35:F35"/>
    <mergeCell ref="E36:F36"/>
    <mergeCell ref="E37:F37"/>
    <mergeCell ref="C40:D40"/>
    <mergeCell ref="E40:F4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4"/>
  <sheetViews>
    <sheetView topLeftCell="A7" zoomScaleNormal="100" workbookViewId="0">
      <selection activeCell="J7" sqref="J7:K8"/>
    </sheetView>
  </sheetViews>
  <sheetFormatPr defaultRowHeight="15" x14ac:dyDescent="0.25"/>
  <cols>
    <col min="1" max="1" width="8.7109375" customWidth="1"/>
    <col min="2" max="2" width="29.5703125" customWidth="1"/>
    <col min="3" max="3" width="25.7109375" customWidth="1"/>
    <col min="4" max="4" width="10.7109375" customWidth="1"/>
    <col min="5" max="5" width="14" customWidth="1"/>
    <col min="6" max="6" width="10" hidden="1" customWidth="1"/>
    <col min="7" max="7" width="14" hidden="1" customWidth="1"/>
    <col min="8" max="8" width="10.140625" hidden="1" customWidth="1"/>
    <col min="9" max="9" width="9.42578125" hidden="1" customWidth="1"/>
    <col min="10" max="10" width="12.7109375" customWidth="1"/>
    <col min="11" max="11" width="13.140625" customWidth="1"/>
    <col min="12" max="12" width="18" customWidth="1"/>
    <col min="13" max="13" width="15.7109375" customWidth="1"/>
    <col min="14" max="15" width="13.5703125" hidden="1" customWidth="1"/>
    <col min="16" max="16" width="13" customWidth="1"/>
    <col min="17" max="17" width="14" customWidth="1"/>
    <col min="18" max="18" width="11" customWidth="1"/>
    <col min="19" max="19" width="10.5703125" customWidth="1"/>
  </cols>
  <sheetData>
    <row r="2" spans="1:19" ht="33" customHeight="1" x14ac:dyDescent="0.25">
      <c r="A2" s="148" t="s">
        <v>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9" ht="51.75" customHeight="1" x14ac:dyDescent="0.25">
      <c r="A3" s="163"/>
      <c r="B3" s="151" t="s">
        <v>4</v>
      </c>
      <c r="C3" s="151" t="s">
        <v>5</v>
      </c>
      <c r="D3" s="151" t="s">
        <v>0</v>
      </c>
      <c r="E3" s="151" t="s">
        <v>1</v>
      </c>
      <c r="F3" s="31" t="s">
        <v>2</v>
      </c>
      <c r="G3" s="32"/>
      <c r="H3" s="166" t="s">
        <v>3</v>
      </c>
      <c r="I3" s="167"/>
      <c r="J3" s="153" t="s">
        <v>62</v>
      </c>
      <c r="K3" s="154"/>
      <c r="L3" s="118" t="s">
        <v>96</v>
      </c>
      <c r="M3" s="160" t="s">
        <v>53</v>
      </c>
      <c r="N3" s="160" t="s">
        <v>55</v>
      </c>
      <c r="O3" s="160">
        <v>83</v>
      </c>
      <c r="P3" s="160" t="s">
        <v>54</v>
      </c>
      <c r="Q3" s="118" t="s">
        <v>121</v>
      </c>
      <c r="R3" s="118" t="s">
        <v>61</v>
      </c>
      <c r="S3" s="168" t="s">
        <v>60</v>
      </c>
    </row>
    <row r="4" spans="1:19" ht="41.25" customHeight="1" x14ac:dyDescent="0.25">
      <c r="A4" s="164"/>
      <c r="B4" s="165"/>
      <c r="C4" s="165"/>
      <c r="D4" s="152"/>
      <c r="E4" s="152"/>
      <c r="F4" s="31" t="s">
        <v>0</v>
      </c>
      <c r="G4" s="31" t="s">
        <v>1</v>
      </c>
      <c r="H4" s="31" t="s">
        <v>0</v>
      </c>
      <c r="I4" s="31" t="s">
        <v>1</v>
      </c>
      <c r="J4" s="155"/>
      <c r="K4" s="156"/>
      <c r="L4" s="119"/>
      <c r="M4" s="161"/>
      <c r="N4" s="161"/>
      <c r="O4" s="161"/>
      <c r="P4" s="161"/>
      <c r="Q4" s="119"/>
      <c r="R4" s="119"/>
      <c r="S4" s="169"/>
    </row>
    <row r="5" spans="1:19" ht="63.75" x14ac:dyDescent="0.25">
      <c r="A5" s="29">
        <v>61</v>
      </c>
      <c r="B5" s="8" t="s">
        <v>6</v>
      </c>
      <c r="C5" s="1" t="s">
        <v>29</v>
      </c>
      <c r="D5" s="48">
        <v>1</v>
      </c>
      <c r="E5" s="49">
        <v>127896.67</v>
      </c>
      <c r="F5" s="48">
        <v>1</v>
      </c>
      <c r="G5" s="49">
        <v>127896.67</v>
      </c>
      <c r="H5" s="11"/>
      <c r="I5" s="48"/>
      <c r="J5" s="137" t="s">
        <v>63</v>
      </c>
      <c r="K5" s="138"/>
      <c r="L5" s="47" t="s">
        <v>109</v>
      </c>
      <c r="M5" s="49">
        <v>127896.67</v>
      </c>
      <c r="N5" s="49">
        <v>66020.240000000005</v>
      </c>
      <c r="O5" s="49">
        <v>61876.43</v>
      </c>
      <c r="P5" s="30">
        <f>G5-M5</f>
        <v>0</v>
      </c>
      <c r="Q5" s="4" t="s">
        <v>57</v>
      </c>
      <c r="R5" s="39">
        <v>44720</v>
      </c>
      <c r="S5" s="4" t="s">
        <v>64</v>
      </c>
    </row>
    <row r="6" spans="1:19" ht="63.75" x14ac:dyDescent="0.25">
      <c r="A6" s="29">
        <v>62</v>
      </c>
      <c r="B6" s="8" t="s">
        <v>6</v>
      </c>
      <c r="C6" s="2" t="s">
        <v>30</v>
      </c>
      <c r="D6" s="48">
        <v>1</v>
      </c>
      <c r="E6" s="49">
        <v>3204082.67</v>
      </c>
      <c r="F6" s="48">
        <v>1</v>
      </c>
      <c r="G6" s="49">
        <v>3204082.67</v>
      </c>
      <c r="H6" s="11"/>
      <c r="I6" s="48"/>
      <c r="J6" s="137" t="s">
        <v>65</v>
      </c>
      <c r="K6" s="138"/>
      <c r="L6" s="47" t="s">
        <v>108</v>
      </c>
      <c r="M6" s="49">
        <v>1900000</v>
      </c>
      <c r="N6" s="49">
        <v>980779.67</v>
      </c>
      <c r="O6" s="49">
        <v>919220.33</v>
      </c>
      <c r="P6" s="30">
        <f>G6-M6</f>
        <v>1304082.67</v>
      </c>
      <c r="Q6" s="48" t="s">
        <v>66</v>
      </c>
      <c r="R6" s="40"/>
      <c r="S6" s="40"/>
    </row>
    <row r="7" spans="1:19" ht="30" customHeight="1" x14ac:dyDescent="0.25">
      <c r="A7" s="29">
        <v>63</v>
      </c>
      <c r="B7" s="13" t="s">
        <v>7</v>
      </c>
      <c r="C7" s="14" t="s">
        <v>31</v>
      </c>
      <c r="D7" s="50">
        <v>1</v>
      </c>
      <c r="E7" s="46">
        <v>821333.33</v>
      </c>
      <c r="F7" s="50">
        <v>1</v>
      </c>
      <c r="G7" s="46">
        <v>450000</v>
      </c>
      <c r="H7" s="16"/>
      <c r="I7" s="17"/>
      <c r="J7" s="153" t="s">
        <v>67</v>
      </c>
      <c r="K7" s="154"/>
      <c r="L7" s="118" t="s">
        <v>106</v>
      </c>
      <c r="M7" s="139">
        <v>863333.34</v>
      </c>
      <c r="N7" s="142">
        <v>445652.52</v>
      </c>
      <c r="O7" s="142">
        <v>417680.82</v>
      </c>
      <c r="P7" s="170">
        <v>371333.33</v>
      </c>
      <c r="Q7" s="118" t="s">
        <v>68</v>
      </c>
      <c r="R7" s="168"/>
      <c r="S7" s="168"/>
    </row>
    <row r="8" spans="1:19" ht="25.5" x14ac:dyDescent="0.25">
      <c r="A8" s="29">
        <v>64.77</v>
      </c>
      <c r="B8" s="13" t="s">
        <v>8</v>
      </c>
      <c r="C8" s="14" t="s">
        <v>31</v>
      </c>
      <c r="D8" s="50">
        <v>2</v>
      </c>
      <c r="E8" s="46">
        <v>413333.34</v>
      </c>
      <c r="F8" s="50">
        <v>2</v>
      </c>
      <c r="G8" s="46">
        <v>413333.34</v>
      </c>
      <c r="H8" s="16"/>
      <c r="I8" s="17"/>
      <c r="J8" s="155"/>
      <c r="K8" s="156"/>
      <c r="L8" s="119"/>
      <c r="M8" s="139"/>
      <c r="N8" s="144"/>
      <c r="O8" s="144"/>
      <c r="P8" s="171"/>
      <c r="Q8" s="119"/>
      <c r="R8" s="169"/>
      <c r="S8" s="169"/>
    </row>
    <row r="9" spans="1:19" ht="38.25" customHeight="1" x14ac:dyDescent="0.25">
      <c r="A9" s="29" t="s">
        <v>51</v>
      </c>
      <c r="B9" s="8" t="s">
        <v>9</v>
      </c>
      <c r="C9" s="3" t="s">
        <v>32</v>
      </c>
      <c r="D9" s="48">
        <v>3</v>
      </c>
      <c r="E9" s="49">
        <v>4158000</v>
      </c>
      <c r="F9" s="48">
        <v>3</v>
      </c>
      <c r="G9" s="49">
        <v>4050000</v>
      </c>
      <c r="H9" s="11"/>
      <c r="I9" s="48"/>
      <c r="J9" s="137" t="s">
        <v>69</v>
      </c>
      <c r="K9" s="138"/>
      <c r="L9" s="51" t="s">
        <v>100</v>
      </c>
      <c r="M9" s="49">
        <v>2179750</v>
      </c>
      <c r="N9" s="49">
        <v>1125186.57</v>
      </c>
      <c r="O9" s="49">
        <v>1054563.43</v>
      </c>
      <c r="P9" s="30">
        <f>E9-M9</f>
        <v>1978250</v>
      </c>
      <c r="Q9" s="48" t="s">
        <v>70</v>
      </c>
      <c r="R9" s="39">
        <v>44783</v>
      </c>
      <c r="S9" s="39">
        <v>44791</v>
      </c>
    </row>
    <row r="10" spans="1:19" ht="51" x14ac:dyDescent="0.25">
      <c r="A10" s="29">
        <v>66</v>
      </c>
      <c r="B10" s="8" t="s">
        <v>10</v>
      </c>
      <c r="C10" s="3" t="s">
        <v>33</v>
      </c>
      <c r="D10" s="48">
        <v>1</v>
      </c>
      <c r="E10" s="49">
        <v>27458647.670000002</v>
      </c>
      <c r="F10" s="48">
        <v>1</v>
      </c>
      <c r="G10" s="49">
        <v>27458647.670000002</v>
      </c>
      <c r="H10" s="11"/>
      <c r="I10" s="48"/>
      <c r="J10" s="137" t="s">
        <v>71</v>
      </c>
      <c r="K10" s="138"/>
      <c r="L10" s="47" t="s">
        <v>110</v>
      </c>
      <c r="M10" s="35">
        <v>27458647.670000002</v>
      </c>
      <c r="N10" s="35">
        <f>M10-O10</f>
        <v>14174149.173998024</v>
      </c>
      <c r="O10" s="35">
        <f>M10*0.483800173105975</f>
        <v>13284498.496001977</v>
      </c>
      <c r="P10" s="45">
        <f>G10-M10</f>
        <v>0</v>
      </c>
      <c r="Q10" s="48" t="s">
        <v>59</v>
      </c>
      <c r="R10" s="40"/>
      <c r="S10" s="40"/>
    </row>
    <row r="11" spans="1:19" ht="38.25" customHeight="1" x14ac:dyDescent="0.25">
      <c r="A11" s="29">
        <v>67</v>
      </c>
      <c r="B11" s="13" t="s">
        <v>11</v>
      </c>
      <c r="C11" s="14" t="s">
        <v>34</v>
      </c>
      <c r="D11" s="50">
        <v>2</v>
      </c>
      <c r="E11" s="46">
        <v>697980</v>
      </c>
      <c r="F11" s="50">
        <v>2</v>
      </c>
      <c r="G11" s="46">
        <v>697980</v>
      </c>
      <c r="H11" s="16"/>
      <c r="I11" s="50"/>
      <c r="J11" s="137" t="s">
        <v>72</v>
      </c>
      <c r="K11" s="138"/>
      <c r="L11" s="47" t="s">
        <v>107</v>
      </c>
      <c r="M11" s="46">
        <v>697980</v>
      </c>
      <c r="N11" s="46">
        <f>M11-O11</f>
        <v>360297.15517549159</v>
      </c>
      <c r="O11" s="46">
        <f>M11*0.483800173105975</f>
        <v>337682.84482450841</v>
      </c>
      <c r="P11" s="45">
        <f>G11-M11</f>
        <v>0</v>
      </c>
      <c r="Q11" s="48" t="s">
        <v>74</v>
      </c>
      <c r="R11" s="40"/>
      <c r="S11" s="40"/>
    </row>
    <row r="12" spans="1:19" ht="38.25" customHeight="1" x14ac:dyDescent="0.25">
      <c r="A12" s="29">
        <v>68</v>
      </c>
      <c r="B12" s="13" t="s">
        <v>12</v>
      </c>
      <c r="C12" s="14" t="s">
        <v>35</v>
      </c>
      <c r="D12" s="50">
        <v>4</v>
      </c>
      <c r="E12" s="46">
        <v>980000</v>
      </c>
      <c r="F12" s="50">
        <v>4</v>
      </c>
      <c r="G12" s="46">
        <v>980000</v>
      </c>
      <c r="H12" s="16"/>
      <c r="I12" s="46"/>
      <c r="J12" s="137" t="s">
        <v>73</v>
      </c>
      <c r="K12" s="138"/>
      <c r="L12" s="47" t="s">
        <v>107</v>
      </c>
      <c r="M12" s="46">
        <v>980000</v>
      </c>
      <c r="N12" s="46">
        <f>M12-O12</f>
        <v>505875.83035614452</v>
      </c>
      <c r="O12" s="46">
        <f>M12*0.483800173105975</f>
        <v>474124.16964385548</v>
      </c>
      <c r="P12" s="45">
        <f>G12-M12</f>
        <v>0</v>
      </c>
      <c r="Q12" s="48" t="s">
        <v>74</v>
      </c>
      <c r="R12" s="40"/>
      <c r="S12" s="40"/>
    </row>
    <row r="13" spans="1:19" ht="45" customHeight="1" x14ac:dyDescent="0.25">
      <c r="A13" s="29">
        <v>69</v>
      </c>
      <c r="B13" s="13" t="s">
        <v>13</v>
      </c>
      <c r="C13" s="14" t="s">
        <v>36</v>
      </c>
      <c r="D13" s="50">
        <v>1</v>
      </c>
      <c r="E13" s="46">
        <v>18042866.670000002</v>
      </c>
      <c r="F13" s="50">
        <v>1</v>
      </c>
      <c r="G13" s="46">
        <v>18042866.670000002</v>
      </c>
      <c r="H13" s="16"/>
      <c r="I13" s="46"/>
      <c r="J13" s="127" t="s">
        <v>94</v>
      </c>
      <c r="K13" s="128"/>
      <c r="L13" s="51" t="s">
        <v>100</v>
      </c>
      <c r="M13" s="46">
        <v>18042866.670000002</v>
      </c>
      <c r="N13" s="46">
        <v>9313724.6500000004</v>
      </c>
      <c r="O13" s="46">
        <v>8729142.0199999996</v>
      </c>
      <c r="P13" s="63" t="s">
        <v>93</v>
      </c>
      <c r="Q13" s="50" t="s">
        <v>95</v>
      </c>
      <c r="R13" s="40"/>
      <c r="S13" s="40"/>
    </row>
    <row r="14" spans="1:19" ht="33.75" customHeight="1" x14ac:dyDescent="0.25">
      <c r="A14" s="29">
        <v>70</v>
      </c>
      <c r="B14" s="8" t="s">
        <v>14</v>
      </c>
      <c r="C14" s="3" t="s">
        <v>37</v>
      </c>
      <c r="D14" s="48">
        <v>1</v>
      </c>
      <c r="E14" s="49">
        <v>667333.32999999996</v>
      </c>
      <c r="F14" s="48">
        <v>1</v>
      </c>
      <c r="G14" s="49">
        <v>667333.32999999996</v>
      </c>
      <c r="H14" s="11"/>
      <c r="I14" s="48"/>
      <c r="J14" s="129" t="s">
        <v>75</v>
      </c>
      <c r="K14" s="129"/>
      <c r="L14" s="48" t="s">
        <v>106</v>
      </c>
      <c r="M14" s="49">
        <v>667333.32999999996</v>
      </c>
      <c r="N14" s="49">
        <v>344477.35</v>
      </c>
      <c r="O14" s="49">
        <f>M14*0.483800173105975</f>
        <v>322855.98057338671</v>
      </c>
      <c r="P14" s="45">
        <f>G14-M14</f>
        <v>0</v>
      </c>
      <c r="Q14" s="48" t="s">
        <v>76</v>
      </c>
      <c r="R14" s="40"/>
      <c r="S14" s="40"/>
    </row>
    <row r="15" spans="1:19" ht="38.25" customHeight="1" x14ac:dyDescent="0.25">
      <c r="A15" s="29">
        <v>71</v>
      </c>
      <c r="B15" s="13" t="s">
        <v>15</v>
      </c>
      <c r="C15" s="14" t="s">
        <v>38</v>
      </c>
      <c r="D15" s="50">
        <v>1</v>
      </c>
      <c r="E15" s="46">
        <v>1129333.33</v>
      </c>
      <c r="F15" s="50">
        <v>1</v>
      </c>
      <c r="G15" s="46">
        <v>1129333.33</v>
      </c>
      <c r="H15" s="16"/>
      <c r="I15" s="46"/>
      <c r="J15" s="126" t="s">
        <v>77</v>
      </c>
      <c r="K15" s="126"/>
      <c r="L15" s="50" t="s">
        <v>105</v>
      </c>
      <c r="M15" s="46">
        <v>988166.77</v>
      </c>
      <c r="N15" s="46">
        <v>510091.52000000002</v>
      </c>
      <c r="O15" s="46">
        <v>478075.25</v>
      </c>
      <c r="P15" s="30">
        <f>E15-M15</f>
        <v>141166.56000000006</v>
      </c>
      <c r="Q15" s="50" t="s">
        <v>91</v>
      </c>
      <c r="R15" s="40"/>
      <c r="S15" s="40"/>
    </row>
    <row r="16" spans="1:19" ht="40.5" customHeight="1" x14ac:dyDescent="0.25">
      <c r="A16" s="29">
        <v>72</v>
      </c>
      <c r="B16" s="13" t="s">
        <v>16</v>
      </c>
      <c r="C16" s="14" t="s">
        <v>39</v>
      </c>
      <c r="D16" s="50">
        <v>1</v>
      </c>
      <c r="E16" s="46">
        <v>1078000</v>
      </c>
      <c r="F16" s="50">
        <v>1</v>
      </c>
      <c r="G16" s="46">
        <v>1078000</v>
      </c>
      <c r="H16" s="16"/>
      <c r="I16" s="46"/>
      <c r="J16" s="126" t="s">
        <v>78</v>
      </c>
      <c r="K16" s="126"/>
      <c r="L16" s="50" t="s">
        <v>104</v>
      </c>
      <c r="M16" s="46">
        <v>1078000</v>
      </c>
      <c r="N16" s="46">
        <v>556463.41</v>
      </c>
      <c r="O16" s="46">
        <v>521536.59</v>
      </c>
      <c r="P16" s="30">
        <f>G16-M16</f>
        <v>0</v>
      </c>
      <c r="Q16" s="48" t="s">
        <v>91</v>
      </c>
      <c r="R16" s="40" t="s">
        <v>92</v>
      </c>
      <c r="S16" s="40"/>
    </row>
    <row r="17" spans="1:19" ht="28.5" customHeight="1" x14ac:dyDescent="0.25">
      <c r="A17" s="29">
        <v>73</v>
      </c>
      <c r="B17" s="8" t="s">
        <v>17</v>
      </c>
      <c r="C17" s="3" t="s">
        <v>17</v>
      </c>
      <c r="D17" s="48">
        <v>1</v>
      </c>
      <c r="E17" s="49">
        <v>693000</v>
      </c>
      <c r="F17" s="48">
        <v>1</v>
      </c>
      <c r="G17" s="49">
        <v>500000</v>
      </c>
      <c r="H17" s="11"/>
      <c r="I17" s="48"/>
      <c r="J17" s="129" t="s">
        <v>80</v>
      </c>
      <c r="K17" s="129"/>
      <c r="L17" s="48" t="s">
        <v>106</v>
      </c>
      <c r="M17" s="49">
        <v>490000</v>
      </c>
      <c r="N17" s="49">
        <v>252937.92</v>
      </c>
      <c r="O17" s="49">
        <f>M17*0.483800173105975</f>
        <v>237062.08482192774</v>
      </c>
      <c r="P17" s="30">
        <v>203000</v>
      </c>
      <c r="Q17" s="48" t="s">
        <v>76</v>
      </c>
      <c r="R17" s="40"/>
      <c r="S17" s="40"/>
    </row>
    <row r="18" spans="1:19" ht="45" customHeight="1" x14ac:dyDescent="0.25">
      <c r="A18" s="29">
        <v>78.790000000000006</v>
      </c>
      <c r="B18" s="8" t="s">
        <v>18</v>
      </c>
      <c r="C18" s="3" t="s">
        <v>40</v>
      </c>
      <c r="D18" s="48">
        <v>2</v>
      </c>
      <c r="E18" s="49">
        <v>320000</v>
      </c>
      <c r="F18" s="48">
        <v>2</v>
      </c>
      <c r="G18" s="49">
        <v>320000</v>
      </c>
      <c r="H18" s="11"/>
      <c r="I18" s="48"/>
      <c r="J18" s="129" t="s">
        <v>79</v>
      </c>
      <c r="K18" s="129"/>
      <c r="L18" s="48" t="s">
        <v>103</v>
      </c>
      <c r="M18" s="49">
        <v>320000</v>
      </c>
      <c r="N18" s="49">
        <v>165183.94</v>
      </c>
      <c r="O18" s="49">
        <f>M18*0.483800173105975</f>
        <v>154816.05539391201</v>
      </c>
      <c r="P18" s="30">
        <f>G18-M18</f>
        <v>0</v>
      </c>
      <c r="Q18" s="48" t="s">
        <v>58</v>
      </c>
      <c r="R18" s="39">
        <v>44722</v>
      </c>
      <c r="S18" s="39">
        <v>44740</v>
      </c>
    </row>
    <row r="19" spans="1:19" ht="25.5" customHeight="1" x14ac:dyDescent="0.25">
      <c r="A19" s="29">
        <v>80.81</v>
      </c>
      <c r="B19" s="13" t="s">
        <v>19</v>
      </c>
      <c r="C19" s="14" t="s">
        <v>19</v>
      </c>
      <c r="D19" s="50">
        <v>2</v>
      </c>
      <c r="E19" s="46">
        <v>199700</v>
      </c>
      <c r="F19" s="50">
        <v>2</v>
      </c>
      <c r="G19" s="46">
        <v>196255</v>
      </c>
      <c r="H19" s="16"/>
      <c r="I19" s="50"/>
      <c r="J19" s="129" t="s">
        <v>81</v>
      </c>
      <c r="K19" s="129"/>
      <c r="L19" s="118" t="s">
        <v>102</v>
      </c>
      <c r="M19" s="139">
        <v>622592.74</v>
      </c>
      <c r="N19" s="142">
        <v>321382.26</v>
      </c>
      <c r="O19" s="142">
        <v>301210.48</v>
      </c>
      <c r="P19" s="173">
        <v>44813.26</v>
      </c>
      <c r="Q19" s="118" t="s">
        <v>82</v>
      </c>
      <c r="R19" s="174">
        <v>44763</v>
      </c>
      <c r="S19" s="174">
        <v>44791</v>
      </c>
    </row>
    <row r="20" spans="1:19" ht="51" x14ac:dyDescent="0.25">
      <c r="A20" s="29">
        <v>82.83</v>
      </c>
      <c r="B20" s="13" t="s">
        <v>20</v>
      </c>
      <c r="C20" s="14" t="s">
        <v>41</v>
      </c>
      <c r="D20" s="18">
        <v>2</v>
      </c>
      <c r="E20" s="19">
        <v>40333.339999999997</v>
      </c>
      <c r="F20" s="18">
        <v>2</v>
      </c>
      <c r="G20" s="19">
        <v>38750</v>
      </c>
      <c r="H20" s="20"/>
      <c r="I20" s="18"/>
      <c r="J20" s="129"/>
      <c r="K20" s="129"/>
      <c r="L20" s="120"/>
      <c r="M20" s="139"/>
      <c r="N20" s="143"/>
      <c r="O20" s="143"/>
      <c r="P20" s="173"/>
      <c r="Q20" s="120"/>
      <c r="R20" s="172"/>
      <c r="S20" s="172"/>
    </row>
    <row r="21" spans="1:19" ht="51" x14ac:dyDescent="0.25">
      <c r="A21" s="29">
        <v>86.84</v>
      </c>
      <c r="B21" s="13" t="s">
        <v>21</v>
      </c>
      <c r="C21" s="14" t="s">
        <v>42</v>
      </c>
      <c r="D21" s="18">
        <v>2</v>
      </c>
      <c r="E21" s="19">
        <v>190546.66</v>
      </c>
      <c r="F21" s="18">
        <v>2</v>
      </c>
      <c r="G21" s="19">
        <v>183910</v>
      </c>
      <c r="H21" s="20"/>
      <c r="I21" s="18"/>
      <c r="J21" s="129"/>
      <c r="K21" s="129"/>
      <c r="L21" s="120"/>
      <c r="M21" s="139"/>
      <c r="N21" s="143"/>
      <c r="O21" s="143"/>
      <c r="P21" s="173"/>
      <c r="Q21" s="120"/>
      <c r="R21" s="172"/>
      <c r="S21" s="172"/>
    </row>
    <row r="22" spans="1:19" ht="51" x14ac:dyDescent="0.25">
      <c r="A22" s="29">
        <v>85</v>
      </c>
      <c r="B22" s="13" t="s">
        <v>21</v>
      </c>
      <c r="C22" s="14" t="s">
        <v>42</v>
      </c>
      <c r="D22" s="18">
        <v>1</v>
      </c>
      <c r="E22" s="19">
        <v>47026</v>
      </c>
      <c r="F22" s="18">
        <v>1</v>
      </c>
      <c r="G22" s="19">
        <v>47194.5</v>
      </c>
      <c r="H22" s="20"/>
      <c r="I22" s="18"/>
      <c r="J22" s="129"/>
      <c r="K22" s="129"/>
      <c r="L22" s="120"/>
      <c r="M22" s="139"/>
      <c r="N22" s="143"/>
      <c r="O22" s="143"/>
      <c r="P22" s="173"/>
      <c r="Q22" s="120"/>
      <c r="R22" s="172"/>
      <c r="S22" s="172"/>
    </row>
    <row r="23" spans="1:19" ht="25.5" x14ac:dyDescent="0.25">
      <c r="A23" s="29">
        <v>87</v>
      </c>
      <c r="B23" s="13" t="s">
        <v>22</v>
      </c>
      <c r="C23" s="14" t="s">
        <v>43</v>
      </c>
      <c r="D23" s="18">
        <v>2</v>
      </c>
      <c r="E23" s="19">
        <v>189800</v>
      </c>
      <c r="F23" s="18">
        <v>2</v>
      </c>
      <c r="G23" s="19">
        <v>185850</v>
      </c>
      <c r="H23" s="20"/>
      <c r="I23" s="18"/>
      <c r="J23" s="129"/>
      <c r="K23" s="129"/>
      <c r="L23" s="119"/>
      <c r="M23" s="139"/>
      <c r="N23" s="144"/>
      <c r="O23" s="144"/>
      <c r="P23" s="173"/>
      <c r="Q23" s="119"/>
      <c r="R23" s="169"/>
      <c r="S23" s="169"/>
    </row>
    <row r="24" spans="1:19" ht="25.5" customHeight="1" x14ac:dyDescent="0.25">
      <c r="A24" s="29">
        <v>88</v>
      </c>
      <c r="B24" s="13" t="s">
        <v>23</v>
      </c>
      <c r="C24" s="14" t="s">
        <v>44</v>
      </c>
      <c r="D24" s="18">
        <v>1</v>
      </c>
      <c r="E24" s="19">
        <v>2341666.67</v>
      </c>
      <c r="F24" s="18">
        <v>1</v>
      </c>
      <c r="G24" s="19">
        <v>2341666.67</v>
      </c>
      <c r="H24" s="20"/>
      <c r="I24" s="19"/>
      <c r="J24" s="175" t="s">
        <v>83</v>
      </c>
      <c r="K24" s="176"/>
      <c r="L24" s="181" t="s">
        <v>100</v>
      </c>
      <c r="M24" s="162">
        <v>3969100.6</v>
      </c>
      <c r="N24" s="140">
        <v>2048849.04</v>
      </c>
      <c r="O24" s="140">
        <v>1920251.56</v>
      </c>
      <c r="P24" s="173">
        <v>2210779.4</v>
      </c>
      <c r="Q24" s="181" t="s">
        <v>84</v>
      </c>
      <c r="R24" s="168"/>
      <c r="S24" s="168"/>
    </row>
    <row r="25" spans="1:19" ht="38.25" customHeight="1" x14ac:dyDescent="0.25">
      <c r="A25" s="29">
        <v>89</v>
      </c>
      <c r="B25" s="13" t="s">
        <v>24</v>
      </c>
      <c r="C25" s="14" t="s">
        <v>45</v>
      </c>
      <c r="D25" s="18">
        <v>1</v>
      </c>
      <c r="E25" s="19">
        <v>2288433.33</v>
      </c>
      <c r="F25" s="18">
        <v>1</v>
      </c>
      <c r="G25" s="19">
        <v>2288433.33</v>
      </c>
      <c r="H25" s="20"/>
      <c r="I25" s="19"/>
      <c r="J25" s="177"/>
      <c r="K25" s="178"/>
      <c r="L25" s="182"/>
      <c r="M25" s="162"/>
      <c r="N25" s="184"/>
      <c r="O25" s="184"/>
      <c r="P25" s="173"/>
      <c r="Q25" s="182"/>
      <c r="R25" s="172"/>
      <c r="S25" s="172"/>
    </row>
    <row r="26" spans="1:19" ht="63.75" x14ac:dyDescent="0.25">
      <c r="A26" s="29">
        <v>90</v>
      </c>
      <c r="B26" s="13" t="s">
        <v>25</v>
      </c>
      <c r="C26" s="14" t="s">
        <v>46</v>
      </c>
      <c r="D26" s="18">
        <v>1</v>
      </c>
      <c r="E26" s="19">
        <v>1396480</v>
      </c>
      <c r="F26" s="18">
        <v>1</v>
      </c>
      <c r="G26" s="19">
        <v>1396480</v>
      </c>
      <c r="H26" s="20"/>
      <c r="I26" s="19"/>
      <c r="J26" s="177"/>
      <c r="K26" s="178"/>
      <c r="L26" s="182"/>
      <c r="M26" s="162"/>
      <c r="N26" s="184"/>
      <c r="O26" s="184"/>
      <c r="P26" s="173"/>
      <c r="Q26" s="182"/>
      <c r="R26" s="172"/>
      <c r="S26" s="172"/>
    </row>
    <row r="27" spans="1:19" ht="15" customHeight="1" x14ac:dyDescent="0.25">
      <c r="A27" s="29">
        <v>91</v>
      </c>
      <c r="B27" s="13" t="s">
        <v>26</v>
      </c>
      <c r="C27" s="14" t="s">
        <v>47</v>
      </c>
      <c r="D27" s="18">
        <v>1</v>
      </c>
      <c r="E27" s="19">
        <v>153300</v>
      </c>
      <c r="F27" s="18">
        <v>1</v>
      </c>
      <c r="G27" s="19">
        <v>153300</v>
      </c>
      <c r="H27" s="20"/>
      <c r="I27" s="19"/>
      <c r="J27" s="179"/>
      <c r="K27" s="180"/>
      <c r="L27" s="183"/>
      <c r="M27" s="162"/>
      <c r="N27" s="141"/>
      <c r="O27" s="141"/>
      <c r="P27" s="173"/>
      <c r="Q27" s="183"/>
      <c r="R27" s="169"/>
      <c r="S27" s="169"/>
    </row>
    <row r="28" spans="1:19" ht="30" customHeight="1" x14ac:dyDescent="0.25">
      <c r="A28" s="29">
        <v>92</v>
      </c>
      <c r="B28" s="8" t="s">
        <v>27</v>
      </c>
      <c r="C28" s="3" t="s">
        <v>48</v>
      </c>
      <c r="D28" s="4">
        <v>1</v>
      </c>
      <c r="E28" s="6">
        <v>7571066.6699999999</v>
      </c>
      <c r="F28" s="4">
        <v>1</v>
      </c>
      <c r="G28" s="6">
        <v>7571066.6699999999</v>
      </c>
      <c r="H28" s="12"/>
      <c r="I28" s="4"/>
      <c r="J28" s="129" t="s">
        <v>85</v>
      </c>
      <c r="K28" s="129"/>
      <c r="L28" s="48" t="s">
        <v>101</v>
      </c>
      <c r="M28" s="49">
        <v>7571066.6699999999</v>
      </c>
      <c r="N28" s="49">
        <v>3908183.3</v>
      </c>
      <c r="O28" s="49">
        <v>3662883.37</v>
      </c>
      <c r="P28" s="30">
        <f>G28-M28</f>
        <v>0</v>
      </c>
      <c r="Q28" s="48" t="s">
        <v>70</v>
      </c>
      <c r="R28" s="40"/>
      <c r="S28" s="40"/>
    </row>
    <row r="29" spans="1:19" ht="27" customHeight="1" x14ac:dyDescent="0.25">
      <c r="A29" s="29">
        <v>93</v>
      </c>
      <c r="B29" s="8" t="s">
        <v>27</v>
      </c>
      <c r="C29" s="3" t="s">
        <v>49</v>
      </c>
      <c r="D29" s="4">
        <v>1</v>
      </c>
      <c r="E29" s="6">
        <v>1339318.33</v>
      </c>
      <c r="F29" s="4">
        <v>1</v>
      </c>
      <c r="G29" s="6">
        <v>1170366.67</v>
      </c>
      <c r="H29" s="12"/>
      <c r="I29" s="4"/>
      <c r="J29" s="129" t="s">
        <v>79</v>
      </c>
      <c r="K29" s="129"/>
      <c r="L29" s="48" t="s">
        <v>98</v>
      </c>
      <c r="M29" s="49">
        <v>1170366.67</v>
      </c>
      <c r="N29" s="49">
        <v>604143.06999999995</v>
      </c>
      <c r="O29" s="49">
        <v>566223.6</v>
      </c>
      <c r="P29" s="30">
        <v>168951.66</v>
      </c>
      <c r="Q29" s="48" t="s">
        <v>90</v>
      </c>
      <c r="R29" s="39">
        <v>44795</v>
      </c>
      <c r="S29" s="39">
        <v>44791</v>
      </c>
    </row>
    <row r="30" spans="1:19" ht="30" customHeight="1" x14ac:dyDescent="0.25">
      <c r="A30" s="29" t="s">
        <v>52</v>
      </c>
      <c r="B30" s="21" t="s">
        <v>28</v>
      </c>
      <c r="C30" s="22" t="s">
        <v>50</v>
      </c>
      <c r="D30" s="23">
        <v>9</v>
      </c>
      <c r="E30" s="24">
        <v>356076</v>
      </c>
      <c r="F30" s="23">
        <v>9</v>
      </c>
      <c r="G30" s="24">
        <v>356076</v>
      </c>
      <c r="H30" s="25"/>
      <c r="I30" s="24"/>
      <c r="J30" s="126" t="s">
        <v>86</v>
      </c>
      <c r="K30" s="126"/>
      <c r="L30" s="50" t="s">
        <v>99</v>
      </c>
      <c r="M30" s="46">
        <v>356076</v>
      </c>
      <c r="N30" s="46">
        <v>183806.37</v>
      </c>
      <c r="O30" s="46">
        <v>172269.63</v>
      </c>
      <c r="P30" s="30">
        <f>G30-M30</f>
        <v>0</v>
      </c>
      <c r="Q30" s="48" t="s">
        <v>88</v>
      </c>
      <c r="R30" s="39">
        <v>44783</v>
      </c>
      <c r="S30" s="39">
        <v>44791</v>
      </c>
    </row>
    <row r="31" spans="1:19" ht="27.75" customHeight="1" x14ac:dyDescent="0.25">
      <c r="A31" s="29"/>
      <c r="B31" s="21" t="s">
        <v>28</v>
      </c>
      <c r="C31" s="22" t="s">
        <v>50</v>
      </c>
      <c r="D31" s="23">
        <v>5</v>
      </c>
      <c r="E31" s="24">
        <v>197820</v>
      </c>
      <c r="F31" s="23">
        <v>5</v>
      </c>
      <c r="G31" s="24">
        <v>197820</v>
      </c>
      <c r="H31" s="25"/>
      <c r="I31" s="23"/>
      <c r="J31" s="126" t="s">
        <v>87</v>
      </c>
      <c r="K31" s="126"/>
      <c r="L31" s="50" t="s">
        <v>97</v>
      </c>
      <c r="M31" s="46">
        <v>197820</v>
      </c>
      <c r="N31" s="46">
        <v>102114.65</v>
      </c>
      <c r="O31" s="46">
        <v>95705.35</v>
      </c>
      <c r="P31" s="30">
        <f>G31-M31</f>
        <v>0</v>
      </c>
      <c r="Q31" s="48" t="s">
        <v>89</v>
      </c>
      <c r="R31" s="39">
        <v>44778</v>
      </c>
      <c r="S31" s="39">
        <v>44791</v>
      </c>
    </row>
    <row r="32" spans="1:19" x14ac:dyDescent="0.25">
      <c r="A32" s="28"/>
      <c r="B32" s="9"/>
      <c r="C32" s="7"/>
      <c r="D32" s="4">
        <f>SUM(D5:D31)</f>
        <v>51</v>
      </c>
      <c r="E32" s="36">
        <f>SUM(E5:E31)</f>
        <v>76103374.00999999</v>
      </c>
      <c r="F32" s="4">
        <v>50</v>
      </c>
      <c r="G32" s="6">
        <f>SUM(G5:G31)</f>
        <v>75246642.519999996</v>
      </c>
      <c r="H32" s="12">
        <f>SUM(H5:H31)</f>
        <v>0</v>
      </c>
      <c r="I32" s="6">
        <f>SUM(I5:I31)</f>
        <v>0</v>
      </c>
      <c r="J32" s="37"/>
      <c r="K32" s="37"/>
      <c r="L32" s="37"/>
      <c r="M32" s="38">
        <f>SUM(M5:M31)</f>
        <v>69680997.13000001</v>
      </c>
      <c r="N32" s="38">
        <f>SUM(N5:N31)</f>
        <v>35969318.63952966</v>
      </c>
      <c r="O32" s="38">
        <f>SUM(O5:O31)</f>
        <v>33711678.491259567</v>
      </c>
      <c r="P32" s="30">
        <f>SUM(P5:P31)</f>
        <v>6422376.8799999999</v>
      </c>
      <c r="Q32" s="4"/>
      <c r="R32" s="40"/>
      <c r="S32" s="40"/>
    </row>
    <row r="34" spans="1:19" x14ac:dyDescent="0.25">
      <c r="E34" s="10"/>
      <c r="G34" s="41"/>
      <c r="M34" s="41">
        <f>E32-M32</f>
        <v>6422376.8799999803</v>
      </c>
      <c r="P34" s="27"/>
    </row>
    <row r="35" spans="1:19" x14ac:dyDescent="0.25">
      <c r="P35" s="26"/>
    </row>
    <row r="36" spans="1:19" x14ac:dyDescent="0.25">
      <c r="A36" s="54"/>
      <c r="B36" s="62" t="s">
        <v>115</v>
      </c>
      <c r="C36" s="54"/>
      <c r="D36" s="54"/>
      <c r="E36" s="54"/>
      <c r="F36" s="54"/>
      <c r="G36" s="52"/>
      <c r="H36" s="54"/>
      <c r="I36" s="54"/>
      <c r="J36" s="54"/>
      <c r="K36" s="54"/>
      <c r="L36" s="54"/>
      <c r="M36" s="54"/>
      <c r="N36" s="54"/>
      <c r="O36" s="54"/>
      <c r="P36" s="53"/>
      <c r="Q36" s="54"/>
      <c r="R36" s="54"/>
      <c r="S36" s="54"/>
    </row>
    <row r="37" spans="1:19" ht="42" customHeight="1" x14ac:dyDescent="0.25">
      <c r="A37" s="56"/>
      <c r="B37" s="55" t="s">
        <v>111</v>
      </c>
      <c r="C37" s="55" t="s">
        <v>113</v>
      </c>
      <c r="D37" s="4">
        <v>1</v>
      </c>
      <c r="E37" s="60">
        <v>5722376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  <c r="Q37" s="56"/>
      <c r="R37" s="56"/>
      <c r="S37" s="56"/>
    </row>
    <row r="38" spans="1:19" ht="25.5" x14ac:dyDescent="0.25">
      <c r="A38" s="56"/>
      <c r="B38" s="55" t="s">
        <v>112</v>
      </c>
      <c r="C38" s="55" t="s">
        <v>114</v>
      </c>
      <c r="D38" s="4">
        <v>1</v>
      </c>
      <c r="E38" s="60">
        <v>700000</v>
      </c>
      <c r="F38" s="56"/>
      <c r="G38" s="58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 x14ac:dyDescent="0.25">
      <c r="A39" s="56"/>
      <c r="B39" s="56"/>
      <c r="C39" s="56"/>
      <c r="D39" s="56"/>
      <c r="E39" s="59">
        <f>SUM(E37:E38)</f>
        <v>6422376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1" spans="1:19" x14ac:dyDescent="0.25">
      <c r="A41" s="56"/>
      <c r="B41" s="62" t="s">
        <v>116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  <c r="O41" s="57"/>
      <c r="P41" s="56"/>
      <c r="Q41" s="56"/>
      <c r="R41" s="56"/>
      <c r="S41" s="56"/>
    </row>
    <row r="42" spans="1:19" ht="38.25" x14ac:dyDescent="0.25">
      <c r="A42" s="56"/>
      <c r="B42" s="55" t="s">
        <v>117</v>
      </c>
      <c r="C42" s="55" t="s">
        <v>118</v>
      </c>
      <c r="D42" s="4">
        <v>1</v>
      </c>
      <c r="E42" s="61">
        <v>287500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ht="76.5" x14ac:dyDescent="0.25">
      <c r="A43" s="56"/>
      <c r="B43" s="55" t="s">
        <v>119</v>
      </c>
      <c r="C43" s="55" t="s">
        <v>120</v>
      </c>
      <c r="D43" s="4">
        <v>1</v>
      </c>
      <c r="E43" s="61">
        <v>283063.86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x14ac:dyDescent="0.25">
      <c r="A44" s="56"/>
      <c r="B44" s="56"/>
      <c r="C44" s="56"/>
      <c r="D44" s="56"/>
      <c r="E44" s="59">
        <f>SUM(E42:E43)</f>
        <v>570563.86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</sheetData>
  <mergeCells count="59">
    <mergeCell ref="J29:K29"/>
    <mergeCell ref="J30:K30"/>
    <mergeCell ref="J31:K31"/>
    <mergeCell ref="P24:P27"/>
    <mergeCell ref="Q24:Q27"/>
    <mergeCell ref="R24:R27"/>
    <mergeCell ref="S24:S27"/>
    <mergeCell ref="J28:K28"/>
    <mergeCell ref="P19:P23"/>
    <mergeCell ref="Q19:Q23"/>
    <mergeCell ref="R19:R23"/>
    <mergeCell ref="S19:S23"/>
    <mergeCell ref="J24:K27"/>
    <mergeCell ref="L24:L27"/>
    <mergeCell ref="M24:M27"/>
    <mergeCell ref="N24:N27"/>
    <mergeCell ref="O24:O27"/>
    <mergeCell ref="O19:O23"/>
    <mergeCell ref="J18:K18"/>
    <mergeCell ref="J19:K23"/>
    <mergeCell ref="L19:L23"/>
    <mergeCell ref="M19:M23"/>
    <mergeCell ref="N19:N23"/>
    <mergeCell ref="J17:K17"/>
    <mergeCell ref="Q7:Q8"/>
    <mergeCell ref="R7:R8"/>
    <mergeCell ref="S7:S8"/>
    <mergeCell ref="J9:K9"/>
    <mergeCell ref="J10:K10"/>
    <mergeCell ref="J11:K11"/>
    <mergeCell ref="J12:K12"/>
    <mergeCell ref="J13:K13"/>
    <mergeCell ref="J14:K14"/>
    <mergeCell ref="J15:K15"/>
    <mergeCell ref="J16:K16"/>
    <mergeCell ref="S3:S4"/>
    <mergeCell ref="J5:K5"/>
    <mergeCell ref="J6:K6"/>
    <mergeCell ref="J7:K8"/>
    <mergeCell ref="L7:L8"/>
    <mergeCell ref="M7:M8"/>
    <mergeCell ref="N7:N8"/>
    <mergeCell ref="O7:O8"/>
    <mergeCell ref="P7:P8"/>
    <mergeCell ref="N3:N4"/>
    <mergeCell ref="O3:O4"/>
    <mergeCell ref="P3:P4"/>
    <mergeCell ref="Q3:Q4"/>
    <mergeCell ref="R3:R4"/>
    <mergeCell ref="A2:Q2"/>
    <mergeCell ref="A3:A4"/>
    <mergeCell ref="B3:B4"/>
    <mergeCell ref="C3:C4"/>
    <mergeCell ref="D3:D4"/>
    <mergeCell ref="E3:E4"/>
    <mergeCell ref="H3:I3"/>
    <mergeCell ref="J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модернизацыия 2022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Подрез Ольга Владимировна</dc:creator>
  <cp:lastModifiedBy>ПК</cp:lastModifiedBy>
  <cp:lastPrinted>2023-01-19T08:12:25Z</cp:lastPrinted>
  <dcterms:created xsi:type="dcterms:W3CDTF">2022-04-11T08:39:50Z</dcterms:created>
  <dcterms:modified xsi:type="dcterms:W3CDTF">2023-02-28T08:40:55Z</dcterms:modified>
</cp:coreProperties>
</file>